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роспись расходов" sheetId="1" r:id="rId1"/>
  </sheets>
  <definedNames>
    <definedName name="_xlnm.Print_Titles" localSheetId="0">'роспись расходов'!$10:$11</definedName>
    <definedName name="_xlnm.Print_Area" localSheetId="0">'роспись расходов'!$A$1:$AU$61</definedName>
  </definedNames>
  <calcPr fullCalcOnLoad="1"/>
</workbook>
</file>

<file path=xl/sharedStrings.xml><?xml version="1.0" encoding="utf-8"?>
<sst xmlns="http://schemas.openxmlformats.org/spreadsheetml/2006/main" count="197" uniqueCount="71">
  <si>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</si>
  <si>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</si>
  <si>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</si>
  <si>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</si>
  <si>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</si>
  <si>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</si>
  <si>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</si>
  <si>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</si>
  <si>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</si>
  <si>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951</t>
  </si>
  <si>
    <t>1003</t>
  </si>
  <si>
    <t>0502</t>
  </si>
  <si>
    <t>0707</t>
  </si>
  <si>
    <t>0113</t>
  </si>
  <si>
    <t>0409</t>
  </si>
  <si>
    <t>Итого по программе:</t>
  </si>
  <si>
    <t>200</t>
  </si>
  <si>
    <t>800</t>
  </si>
  <si>
    <t>400</t>
  </si>
  <si>
    <t>300</t>
  </si>
  <si>
    <t>600</t>
  </si>
  <si>
    <t>Потребность в средствах</t>
  </si>
  <si>
    <t>79 6 10 00000</t>
  </si>
  <si>
    <t>0408</t>
  </si>
  <si>
    <t>79 6 02 00000</t>
  </si>
  <si>
    <t>79 6 16 00000</t>
  </si>
  <si>
    <t>79 6 01 S2200</t>
  </si>
  <si>
    <t>0503</t>
  </si>
  <si>
    <t>79 6 18 00000</t>
  </si>
  <si>
    <t>79 6 09 00000</t>
  </si>
  <si>
    <t>79 6 06 00000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</si>
  <si>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</si>
  <si>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</si>
  <si>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79 6 19 00000</t>
  </si>
  <si>
    <t>79 6 20 00000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</si>
  <si>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</si>
  <si>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952</t>
  </si>
  <si>
    <t>0406</t>
  </si>
  <si>
    <t>79 6 21 L0231</t>
  </si>
  <si>
    <t>79 6 05 L4970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</si>
  <si>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2019-2021 годы"</t>
  </si>
  <si>
    <t>0309</t>
  </si>
  <si>
    <t>79 6 23 00000</t>
  </si>
  <si>
    <t xml:space="preserve">79 6 16 S2370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</si>
  <si>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</si>
  <si>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 6 F2 55551</t>
  </si>
  <si>
    <t>79 6 01 S2430</t>
  </si>
  <si>
    <t>0801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</si>
  <si>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2016-2021 г.г."</t>
  </si>
  <si>
    <t xml:space="preserve">Кассовое исполнение 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</si>
  <si>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 на 2017-2021 годы"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</si>
  <si>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</si>
  <si>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2019-2020 годы"</t>
  </si>
  <si>
    <t>ВСЕГО:</t>
  </si>
  <si>
    <t>Итого по программам</t>
  </si>
  <si>
    <t>Единица измерения: руб.</t>
  </si>
  <si>
    <t xml:space="preserve">79 6 16 M2450 </t>
  </si>
  <si>
    <t>79 6 22 00000</t>
  </si>
  <si>
    <t>79 6 18 74110</t>
  </si>
  <si>
    <t>1101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</si>
  <si>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</si>
  <si>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</si>
  <si>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</si>
  <si>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79 6 01 00000</t>
  </si>
  <si>
    <t>79 6 21 00000</t>
  </si>
  <si>
    <t xml:space="preserve">79 6 19 S2370 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</si>
  <si>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</si>
  <si>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 xml:space="preserve">Расходы на реализацию мероприятий </t>
  </si>
  <si>
    <t xml:space="preserve">муниципальных программ Усть-Кутского муниципального образования (городского поселения) за 2020 год, осуществляемых за счет средств местного бюджета </t>
  </si>
  <si>
    <r>
      <t xml:space="preserve">Приложение № 6   
к решению Думы "Об исполнении бюджета Усть-Кутского муниципального образования (городского поселения) за 2020 год"   
от </t>
    </r>
    <r>
      <rPr>
        <u val="single"/>
        <sz val="9"/>
        <rFont val="Courier New"/>
        <family val="3"/>
      </rPr>
      <t xml:space="preserve">          </t>
    </r>
    <r>
      <rPr>
        <sz val="9"/>
        <rFont val="Courier New"/>
        <family val="3"/>
      </rPr>
      <t xml:space="preserve">2021 года  № </t>
    </r>
    <r>
      <rPr>
        <u val="single"/>
        <sz val="9"/>
        <rFont val="Courier New"/>
        <family val="3"/>
      </rPr>
      <t xml:space="preserve">   </t>
    </r>
    <r>
      <rPr>
        <sz val="9"/>
        <rFont val="Courier New"/>
        <family val="3"/>
      </rPr>
      <t xml:space="preserve">
</t>
    </r>
  </si>
  <si>
    <t>79 6 21 S2810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</si>
</sst>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Courier New"/>
      <family val="3"/>
    </font>
    <font>
      <u val="single"/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1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7" fillId="33" borderId="0" xfId="0" applyFont="1" applyFill="1" applyBorder="1" applyAlignment="1">
      <alignment/>
    </xf>
    <xf numFmtId="3" fontId="2" fillId="33" borderId="16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 horizontal="left"/>
    </xf>
    <xf numFmtId="49" fontId="7" fillId="33" borderId="19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horizontal="right" vertical="center"/>
    </xf>
    <xf numFmtId="3" fontId="8" fillId="33" borderId="21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horizontal="left" vertical="center" wrapText="1"/>
    </xf>
    <xf numFmtId="49" fontId="8" fillId="33" borderId="33" xfId="0" applyNumberFormat="1" applyFont="1" applyFill="1" applyBorder="1" applyAlignment="1">
      <alignment horizontal="left" vertical="center" wrapText="1"/>
    </xf>
    <xf numFmtId="49" fontId="8" fillId="33" borderId="39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2"/>
  <sheetViews>
    <sheetView tabSelected="1" zoomScalePageLayoutView="43" workbookViewId="0" topLeftCell="A13">
      <selection activeCell="C35" sqref="C35:F35"/>
    </sheetView>
  </sheetViews>
  <sheetFormatPr defaultColWidth="3.625" defaultRowHeight="25.5" customHeight="1"/>
  <cols>
    <col min="1" max="1" width="4.50390625" style="0" customWidth="1"/>
    <col min="2" max="2" width="61.50390625" style="0" customWidth="1"/>
    <col min="3" max="3" width="6.375" style="0" customWidth="1"/>
    <col min="4" max="4" width="6.875" style="0" customWidth="1"/>
    <col min="5" max="5" width="13.375" style="0" customWidth="1"/>
    <col min="6" max="6" width="5.625" style="0" customWidth="1"/>
    <col min="7" max="7" width="3.625" style="0" hidden="1" customWidth="1"/>
    <col min="8" max="8" width="2.125" style="0" hidden="1" customWidth="1"/>
    <col min="9" max="28" width="3.625" style="0" hidden="1" customWidth="1"/>
    <col min="29" max="29" width="7.875" style="0" hidden="1" customWidth="1"/>
    <col min="30" max="30" width="14.375" style="21" customWidth="1"/>
    <col min="31" max="45" width="3.625" style="0" hidden="1" customWidth="1"/>
    <col min="46" max="46" width="3.875" style="0" hidden="1" customWidth="1"/>
    <col min="47" max="47" width="1.875" style="0" hidden="1" customWidth="1"/>
    <col min="48" max="49" width="3.625" style="0" customWidth="1"/>
    <col min="50" max="50" width="9.125" style="0" bestFit="1" customWidth="1"/>
  </cols>
  <sheetData>
    <row r="1" spans="1:49" ht="12.75" customHeight="1">
      <c r="A1" s="4"/>
      <c r="B1" s="4"/>
      <c r="C1" s="11"/>
      <c r="D1" s="120" t="s">
        <v>69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9"/>
    </row>
    <row r="2" spans="1:49" ht="12.75" customHeight="1">
      <c r="A2" s="3"/>
      <c r="B2" s="3"/>
      <c r="C2" s="13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9"/>
    </row>
    <row r="3" spans="3:49" ht="18" customHeight="1">
      <c r="C3" s="12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9"/>
    </row>
    <row r="4" spans="1:49" ht="41.25" customHeight="1">
      <c r="A4" s="7"/>
      <c r="B4" s="7"/>
      <c r="C4" s="14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3"/>
      <c r="AS4" s="33"/>
      <c r="AT4" s="33"/>
      <c r="AU4" s="33"/>
      <c r="AV4" s="33"/>
      <c r="AW4" s="9"/>
    </row>
    <row r="5" spans="1:72" ht="8.25" customHeight="1">
      <c r="A5" s="1"/>
      <c r="B5" s="1"/>
      <c r="C5" s="1"/>
      <c r="D5" s="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BB5" s="10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25" customHeight="1">
      <c r="A6" s="115" t="s">
        <v>67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0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28.5" customHeight="1">
      <c r="A7" s="116" t="s">
        <v>68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BB7" s="7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7"/>
    </row>
    <row r="8" spans="1:73" ht="25.5" customHeight="1" hidden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38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4"/>
      <c r="AS8" s="42"/>
      <c r="AT8" s="42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</row>
    <row r="9" spans="1:73" ht="14.25" customHeight="1">
      <c r="A9" s="117" t="s">
        <v>55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BF9" s="3"/>
      <c r="BG9" s="3"/>
      <c r="BH9" s="3"/>
      <c r="BI9" s="3"/>
      <c r="BJ9" s="3"/>
      <c r="BK9" s="5"/>
      <c r="BL9" s="3"/>
      <c r="BM9" s="5"/>
      <c r="BN9" s="5"/>
      <c r="BO9" s="5"/>
      <c r="BP9" s="5"/>
      <c r="BQ9" s="5"/>
      <c r="BR9" s="5"/>
      <c r="BS9" s="5"/>
      <c r="BT9" s="5"/>
      <c r="BU9" s="6"/>
    </row>
    <row r="10" spans="1:73" ht="25.5" customHeight="1">
      <c r="A10" s="118" t="s">
        <v>8</v>
      </c>
      <c r="B10" s="99" t="s">
        <v>5</v>
      </c>
      <c r="C10" s="99" t="s">
        <v>6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 t="s">
        <v>49</v>
      </c>
      <c r="AE10" s="105" t="s">
        <v>0</v>
      </c>
      <c r="AF10" s="103" t="s">
        <v>0</v>
      </c>
      <c r="AG10" s="103" t="s">
        <v>0</v>
      </c>
      <c r="AH10" s="103" t="s">
        <v>0</v>
      </c>
      <c r="AI10" s="103" t="s">
        <v>0</v>
      </c>
      <c r="AJ10" s="103" t="s">
        <v>0</v>
      </c>
      <c r="AK10" s="103" t="s">
        <v>0</v>
      </c>
      <c r="AL10" s="103" t="s">
        <v>0</v>
      </c>
      <c r="AM10" s="103" t="s">
        <v>0</v>
      </c>
      <c r="AN10" s="103" t="s">
        <v>0</v>
      </c>
      <c r="AO10" s="103" t="s">
        <v>0</v>
      </c>
      <c r="AP10" s="103" t="s">
        <v>0</v>
      </c>
      <c r="AQ10" s="103" t="s">
        <v>0</v>
      </c>
      <c r="AR10" s="103" t="s">
        <v>0</v>
      </c>
      <c r="AS10" s="103" t="s">
        <v>0</v>
      </c>
      <c r="AT10" s="103" t="s">
        <v>0</v>
      </c>
      <c r="AU10" s="101" t="s">
        <v>21</v>
      </c>
      <c r="BU10" s="2"/>
    </row>
    <row r="11" spans="1:75" ht="25.5" customHeight="1">
      <c r="A11" s="119"/>
      <c r="B11" s="99"/>
      <c r="C11" s="40" t="s">
        <v>4</v>
      </c>
      <c r="D11" s="40" t="s">
        <v>1</v>
      </c>
      <c r="E11" s="40" t="s">
        <v>2</v>
      </c>
      <c r="F11" s="40" t="s">
        <v>3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6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2"/>
      <c r="AV11" s="15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</row>
    <row r="12" spans="1:51" s="21" customFormat="1" ht="12.75" customHeight="1">
      <c r="A12" s="93">
        <v>1</v>
      </c>
      <c r="B12" s="94" t="s">
        <v>66</v>
      </c>
      <c r="C12" s="56" t="s">
        <v>9</v>
      </c>
      <c r="D12" s="56" t="s">
        <v>13</v>
      </c>
      <c r="E12" s="77" t="s">
        <v>22</v>
      </c>
      <c r="F12" s="56" t="s">
        <v>16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0"/>
      <c r="AD12" s="49">
        <v>18213.76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19">
        <v>4486</v>
      </c>
      <c r="AV12" s="20"/>
      <c r="AY12" s="20"/>
    </row>
    <row r="13" spans="1:51" s="21" customFormat="1" ht="12.75" customHeight="1">
      <c r="A13" s="88"/>
      <c r="B13" s="98"/>
      <c r="C13" s="56" t="s">
        <v>9</v>
      </c>
      <c r="D13" s="56" t="s">
        <v>13</v>
      </c>
      <c r="E13" s="77" t="s">
        <v>22</v>
      </c>
      <c r="F13" s="56" t="s">
        <v>17</v>
      </c>
      <c r="G13" s="78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80"/>
      <c r="AD13" s="49">
        <v>63256</v>
      </c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22"/>
      <c r="AV13" s="20"/>
      <c r="AY13" s="20"/>
    </row>
    <row r="14" spans="1:51" s="21" customFormat="1" ht="16.5" customHeight="1">
      <c r="A14" s="88"/>
      <c r="B14" s="98"/>
      <c r="C14" s="56" t="s">
        <v>9</v>
      </c>
      <c r="D14" s="56" t="s">
        <v>7</v>
      </c>
      <c r="E14" s="77" t="s">
        <v>22</v>
      </c>
      <c r="F14" s="56" t="s">
        <v>16</v>
      </c>
      <c r="G14" s="78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80"/>
      <c r="AD14" s="49">
        <v>513381.38</v>
      </c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22"/>
      <c r="AV14" s="20"/>
      <c r="AY14" s="20"/>
    </row>
    <row r="15" spans="1:51" s="21" customFormat="1" ht="18" customHeight="1">
      <c r="A15" s="88"/>
      <c r="B15" s="98"/>
      <c r="C15" s="56" t="s">
        <v>36</v>
      </c>
      <c r="D15" s="56" t="s">
        <v>13</v>
      </c>
      <c r="E15" s="77" t="s">
        <v>22</v>
      </c>
      <c r="F15" s="56" t="s">
        <v>16</v>
      </c>
      <c r="G15" s="78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49">
        <v>4905463.46</v>
      </c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22"/>
      <c r="AV15" s="20"/>
      <c r="AY15" s="20"/>
    </row>
    <row r="16" spans="1:48" s="21" customFormat="1" ht="12.75" customHeight="1">
      <c r="A16" s="88"/>
      <c r="B16" s="98"/>
      <c r="C16" s="56" t="s">
        <v>36</v>
      </c>
      <c r="D16" s="56" t="s">
        <v>7</v>
      </c>
      <c r="E16" s="77" t="s">
        <v>22</v>
      </c>
      <c r="F16" s="56" t="s">
        <v>16</v>
      </c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0"/>
      <c r="AD16" s="49">
        <v>7389384.41</v>
      </c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22"/>
      <c r="AV16" s="20"/>
    </row>
    <row r="17" spans="1:50" s="21" customFormat="1" ht="18" customHeight="1">
      <c r="A17" s="89"/>
      <c r="B17" s="95"/>
      <c r="C17" s="108" t="s">
        <v>15</v>
      </c>
      <c r="D17" s="109"/>
      <c r="E17" s="109"/>
      <c r="F17" s="110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50">
        <f>AD12+AD13+AD14+AD15+AD16</f>
        <v>12889699.01</v>
      </c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22"/>
      <c r="AV17" s="20"/>
      <c r="AX17" s="39"/>
    </row>
    <row r="18" spans="1:48" s="21" customFormat="1" ht="18" customHeight="1">
      <c r="A18" s="93">
        <v>2</v>
      </c>
      <c r="B18" s="94" t="s">
        <v>35</v>
      </c>
      <c r="C18" s="64" t="s">
        <v>36</v>
      </c>
      <c r="D18" s="64" t="s">
        <v>23</v>
      </c>
      <c r="E18" s="56" t="s">
        <v>24</v>
      </c>
      <c r="F18" s="64" t="s">
        <v>16</v>
      </c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6"/>
      <c r="AD18" s="51">
        <v>19800</v>
      </c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23"/>
      <c r="AV18" s="20"/>
    </row>
    <row r="19" spans="1:59" s="21" customFormat="1" ht="21" customHeight="1">
      <c r="A19" s="113"/>
      <c r="B19" s="113"/>
      <c r="C19" s="56" t="s">
        <v>36</v>
      </c>
      <c r="D19" s="65" t="s">
        <v>14</v>
      </c>
      <c r="E19" s="56" t="s">
        <v>24</v>
      </c>
      <c r="F19" s="84" t="s">
        <v>16</v>
      </c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/>
      <c r="AD19" s="51">
        <v>7226211.76</v>
      </c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23"/>
      <c r="AV19" s="20"/>
      <c r="BB19" s="20"/>
      <c r="BC19" s="20"/>
      <c r="BD19" s="20"/>
      <c r="BE19" s="20"/>
      <c r="BF19" s="20"/>
      <c r="BG19" s="20"/>
    </row>
    <row r="20" spans="1:59" s="21" customFormat="1" ht="24" customHeight="1">
      <c r="A20" s="114"/>
      <c r="B20" s="114"/>
      <c r="C20" s="90" t="s">
        <v>15</v>
      </c>
      <c r="D20" s="91"/>
      <c r="E20" s="91"/>
      <c r="F20" s="92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8"/>
      <c r="AD20" s="52">
        <f>AD18+AD19</f>
        <v>7246011.76</v>
      </c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23"/>
      <c r="AV20" s="20"/>
      <c r="BB20" s="20"/>
      <c r="BC20" s="20"/>
      <c r="BD20" s="20"/>
      <c r="BE20" s="20"/>
      <c r="BF20" s="20"/>
      <c r="BG20" s="20"/>
    </row>
    <row r="21" spans="1:79" s="21" customFormat="1" ht="12.75" customHeight="1">
      <c r="A21" s="88">
        <v>3</v>
      </c>
      <c r="B21" s="94" t="s">
        <v>48</v>
      </c>
      <c r="C21" s="56" t="s">
        <v>36</v>
      </c>
      <c r="D21" s="56" t="s">
        <v>14</v>
      </c>
      <c r="E21" s="77" t="s">
        <v>25</v>
      </c>
      <c r="F21" s="56" t="s">
        <v>16</v>
      </c>
      <c r="G21" s="81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3"/>
      <c r="AD21" s="49">
        <v>68990358.35</v>
      </c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23"/>
      <c r="AV21" s="20"/>
      <c r="AW21" s="18"/>
      <c r="AX21" s="24"/>
      <c r="AY21" s="25"/>
      <c r="AZ21" s="25"/>
      <c r="BA21" s="25"/>
      <c r="BB21" s="25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26"/>
      <c r="CA21" s="20"/>
    </row>
    <row r="22" spans="1:79" s="21" customFormat="1" ht="12.75" customHeight="1" hidden="1">
      <c r="A22" s="88"/>
      <c r="B22" s="98"/>
      <c r="C22" s="56" t="s">
        <v>36</v>
      </c>
      <c r="D22" s="56" t="s">
        <v>14</v>
      </c>
      <c r="E22" s="77" t="s">
        <v>25</v>
      </c>
      <c r="F22" s="56" t="s">
        <v>18</v>
      </c>
      <c r="G22" s="66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49">
        <v>0</v>
      </c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23"/>
      <c r="AV22" s="20"/>
      <c r="AW22" s="18"/>
      <c r="AX22" s="24"/>
      <c r="AY22" s="25"/>
      <c r="AZ22" s="25"/>
      <c r="BA22" s="25"/>
      <c r="BB22" s="25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26"/>
      <c r="CA22" s="20"/>
    </row>
    <row r="23" spans="1:79" s="21" customFormat="1" ht="12.75" customHeight="1">
      <c r="A23" s="88"/>
      <c r="B23" s="98"/>
      <c r="C23" s="56" t="s">
        <v>36</v>
      </c>
      <c r="D23" s="56" t="s">
        <v>14</v>
      </c>
      <c r="E23" s="77" t="s">
        <v>43</v>
      </c>
      <c r="F23" s="56" t="s">
        <v>16</v>
      </c>
      <c r="G23" s="66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8"/>
      <c r="AD23" s="49">
        <v>558796.71</v>
      </c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23"/>
      <c r="AV23" s="20"/>
      <c r="AW23" s="18"/>
      <c r="AX23" s="24"/>
      <c r="AY23" s="25"/>
      <c r="AZ23" s="25"/>
      <c r="BA23" s="25"/>
      <c r="BB23" s="25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26"/>
      <c r="CA23" s="20"/>
    </row>
    <row r="24" spans="1:79" s="21" customFormat="1" ht="12.75" customHeight="1">
      <c r="A24" s="88"/>
      <c r="B24" s="98"/>
      <c r="C24" s="56" t="s">
        <v>36</v>
      </c>
      <c r="D24" s="56" t="s">
        <v>14</v>
      </c>
      <c r="E24" s="77" t="s">
        <v>56</v>
      </c>
      <c r="F24" s="56" t="s">
        <v>18</v>
      </c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8"/>
      <c r="AD24" s="49">
        <v>2530000</v>
      </c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23"/>
      <c r="AV24" s="20"/>
      <c r="AW24" s="18"/>
      <c r="AX24" s="24"/>
      <c r="AY24" s="25"/>
      <c r="AZ24" s="25"/>
      <c r="BA24" s="25"/>
      <c r="BB24" s="25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26"/>
      <c r="CA24" s="20"/>
    </row>
    <row r="25" spans="1:61" s="21" customFormat="1" ht="12.75" customHeight="1">
      <c r="A25" s="89"/>
      <c r="B25" s="95"/>
      <c r="C25" s="90" t="s">
        <v>15</v>
      </c>
      <c r="D25" s="91"/>
      <c r="E25" s="91"/>
      <c r="F25" s="92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53">
        <f>SUM(AD21:AD24)</f>
        <v>72079155.05999999</v>
      </c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23"/>
      <c r="AV25" s="20"/>
      <c r="BI25" s="20"/>
    </row>
    <row r="26" spans="1:79" s="21" customFormat="1" ht="21" customHeight="1">
      <c r="A26" s="93">
        <v>4</v>
      </c>
      <c r="B26" s="94" t="s">
        <v>32</v>
      </c>
      <c r="C26" s="64" t="s">
        <v>36</v>
      </c>
      <c r="D26" s="64" t="s">
        <v>23</v>
      </c>
      <c r="E26" s="65" t="s">
        <v>33</v>
      </c>
      <c r="F26" s="64" t="s">
        <v>16</v>
      </c>
      <c r="G26" s="66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8"/>
      <c r="AD26" s="51">
        <v>294000</v>
      </c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23">
        <v>500</v>
      </c>
      <c r="AV26" s="35"/>
      <c r="AW26" s="18"/>
      <c r="AX26" s="24"/>
      <c r="AY26" s="25"/>
      <c r="AZ26" s="25"/>
      <c r="BA26" s="25"/>
      <c r="BB26" s="27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26"/>
      <c r="CA26" s="20"/>
    </row>
    <row r="27" spans="1:79" s="21" customFormat="1" ht="20.25" customHeight="1">
      <c r="A27" s="88"/>
      <c r="B27" s="98"/>
      <c r="C27" s="56" t="s">
        <v>36</v>
      </c>
      <c r="D27" s="56" t="s">
        <v>23</v>
      </c>
      <c r="E27" s="77" t="s">
        <v>65</v>
      </c>
      <c r="F27" s="56" t="s">
        <v>16</v>
      </c>
      <c r="G27" s="66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8"/>
      <c r="AD27" s="49">
        <v>1112385.73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23"/>
      <c r="AV27" s="35"/>
      <c r="AW27" s="18"/>
      <c r="AX27" s="24"/>
      <c r="AY27" s="25"/>
      <c r="AZ27" s="25"/>
      <c r="BA27" s="25"/>
      <c r="BB27" s="27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26"/>
      <c r="CA27" s="20"/>
    </row>
    <row r="28" spans="1:79" s="21" customFormat="1" ht="26.25" customHeight="1">
      <c r="A28" s="89"/>
      <c r="B28" s="95"/>
      <c r="C28" s="90" t="s">
        <v>15</v>
      </c>
      <c r="D28" s="91"/>
      <c r="E28" s="91"/>
      <c r="F28" s="92"/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52">
        <f>SUM(AD26:AD27)</f>
        <v>1406385.73</v>
      </c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23"/>
      <c r="AV28" s="35"/>
      <c r="AW28" s="18"/>
      <c r="AX28" s="24"/>
      <c r="AY28" s="25"/>
      <c r="AZ28" s="25"/>
      <c r="BA28" s="25"/>
      <c r="BB28" s="27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26"/>
      <c r="CA28" s="20"/>
    </row>
    <row r="29" spans="1:47" s="21" customFormat="1" ht="12.75" customHeight="1">
      <c r="A29" s="93">
        <v>5</v>
      </c>
      <c r="B29" s="121" t="s">
        <v>44</v>
      </c>
      <c r="C29" s="64" t="s">
        <v>36</v>
      </c>
      <c r="D29" s="64" t="s">
        <v>7</v>
      </c>
      <c r="E29" s="65" t="s">
        <v>64</v>
      </c>
      <c r="F29" s="64" t="s">
        <v>18</v>
      </c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6"/>
      <c r="AD29" s="49">
        <v>3626334.18</v>
      </c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23"/>
    </row>
    <row r="30" spans="1:47" s="21" customFormat="1" ht="12.75" customHeight="1">
      <c r="A30" s="88"/>
      <c r="B30" s="122"/>
      <c r="C30" s="64" t="s">
        <v>36</v>
      </c>
      <c r="D30" s="64" t="s">
        <v>10</v>
      </c>
      <c r="E30" s="65" t="s">
        <v>64</v>
      </c>
      <c r="F30" s="64" t="s">
        <v>19</v>
      </c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6"/>
      <c r="AD30" s="51">
        <v>1659760.9</v>
      </c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23"/>
    </row>
    <row r="31" spans="1:47" s="21" customFormat="1" ht="12.75" customHeight="1">
      <c r="A31" s="88"/>
      <c r="B31" s="122"/>
      <c r="C31" s="64" t="s">
        <v>36</v>
      </c>
      <c r="D31" s="64" t="s">
        <v>7</v>
      </c>
      <c r="E31" s="56" t="s">
        <v>38</v>
      </c>
      <c r="F31" s="64" t="s">
        <v>18</v>
      </c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6"/>
      <c r="AD31" s="51">
        <v>1779117.05</v>
      </c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23"/>
    </row>
    <row r="32" spans="1:47" s="21" customFormat="1" ht="12.75" customHeight="1">
      <c r="A32" s="88"/>
      <c r="B32" s="122"/>
      <c r="C32" s="64" t="s">
        <v>36</v>
      </c>
      <c r="D32" s="56" t="s">
        <v>10</v>
      </c>
      <c r="E32" s="56" t="s">
        <v>38</v>
      </c>
      <c r="F32" s="56" t="s">
        <v>19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6"/>
      <c r="AD32" s="51">
        <v>1991960.91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23"/>
    </row>
    <row r="33" spans="1:47" s="21" customFormat="1" ht="12.75" customHeight="1">
      <c r="A33" s="88"/>
      <c r="B33" s="123"/>
      <c r="C33" s="56" t="s">
        <v>36</v>
      </c>
      <c r="D33" s="64" t="s">
        <v>7</v>
      </c>
      <c r="E33" s="56" t="s">
        <v>70</v>
      </c>
      <c r="F33" s="64" t="s">
        <v>18</v>
      </c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1"/>
      <c r="AD33" s="51">
        <v>1993102.48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23"/>
    </row>
    <row r="34" spans="1:47" s="21" customFormat="1" ht="12.75" customHeight="1">
      <c r="A34" s="88"/>
      <c r="B34" s="123"/>
      <c r="C34" s="56" t="s">
        <v>36</v>
      </c>
      <c r="D34" s="56" t="s">
        <v>10</v>
      </c>
      <c r="E34" s="56" t="s">
        <v>70</v>
      </c>
      <c r="F34" s="56" t="s">
        <v>19</v>
      </c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6"/>
      <c r="AD34" s="51">
        <v>3521612.53</v>
      </c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23"/>
    </row>
    <row r="35" spans="1:47" s="21" customFormat="1" ht="18" customHeight="1">
      <c r="A35" s="89"/>
      <c r="B35" s="124"/>
      <c r="C35" s="108" t="s">
        <v>15</v>
      </c>
      <c r="D35" s="125"/>
      <c r="E35" s="125"/>
      <c r="F35" s="126"/>
      <c r="G35" s="74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6"/>
      <c r="AD35" s="53">
        <f>SUM(AD29:AD34)</f>
        <v>14571888.049999999</v>
      </c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28"/>
    </row>
    <row r="36" spans="1:48" s="21" customFormat="1" ht="18.75" customHeight="1">
      <c r="A36" s="93">
        <v>6</v>
      </c>
      <c r="B36" s="94" t="s">
        <v>52</v>
      </c>
      <c r="C36" s="64" t="s">
        <v>36</v>
      </c>
      <c r="D36" s="64" t="s">
        <v>37</v>
      </c>
      <c r="E36" s="65" t="s">
        <v>57</v>
      </c>
      <c r="F36" s="64" t="s">
        <v>16</v>
      </c>
      <c r="G36" s="74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6"/>
      <c r="AD36" s="54">
        <v>344876.5</v>
      </c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6">
        <v>630</v>
      </c>
      <c r="AV36" s="20"/>
    </row>
    <row r="37" spans="1:48" s="21" customFormat="1" ht="24.75" customHeight="1">
      <c r="A37" s="89"/>
      <c r="B37" s="95"/>
      <c r="C37" s="90" t="s">
        <v>15</v>
      </c>
      <c r="D37" s="96"/>
      <c r="E37" s="96"/>
      <c r="F37" s="97"/>
      <c r="G37" s="74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6"/>
      <c r="AD37" s="53">
        <f>AD36</f>
        <v>344876.5</v>
      </c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29"/>
      <c r="AV37" s="20"/>
    </row>
    <row r="38" spans="1:48" s="21" customFormat="1" ht="12.75" customHeight="1">
      <c r="A38" s="93">
        <v>7</v>
      </c>
      <c r="B38" s="94" t="s">
        <v>50</v>
      </c>
      <c r="C38" s="56" t="s">
        <v>36</v>
      </c>
      <c r="D38" s="56" t="s">
        <v>11</v>
      </c>
      <c r="E38" s="77" t="s">
        <v>63</v>
      </c>
      <c r="F38" s="56" t="s">
        <v>16</v>
      </c>
      <c r="G38" s="78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80"/>
      <c r="AD38" s="49">
        <v>5446423.44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29"/>
      <c r="AV38" s="20"/>
    </row>
    <row r="39" spans="1:48" s="21" customFormat="1" ht="12.75" customHeight="1" hidden="1">
      <c r="A39" s="88"/>
      <c r="B39" s="98"/>
      <c r="C39" s="56" t="s">
        <v>36</v>
      </c>
      <c r="D39" s="56" t="s">
        <v>11</v>
      </c>
      <c r="E39" s="77" t="s">
        <v>63</v>
      </c>
      <c r="F39" s="56" t="s">
        <v>18</v>
      </c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0"/>
      <c r="AD39" s="49">
        <v>0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29"/>
      <c r="AV39" s="20"/>
    </row>
    <row r="40" spans="1:48" s="21" customFormat="1" ht="12.75" customHeight="1">
      <c r="A40" s="88"/>
      <c r="B40" s="98"/>
      <c r="C40" s="56" t="s">
        <v>36</v>
      </c>
      <c r="D40" s="56" t="s">
        <v>11</v>
      </c>
      <c r="E40" s="77" t="s">
        <v>63</v>
      </c>
      <c r="F40" s="56" t="s">
        <v>17</v>
      </c>
      <c r="G40" s="78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0"/>
      <c r="AD40" s="49">
        <v>219079.16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29"/>
      <c r="AV40" s="20"/>
    </row>
    <row r="41" spans="1:48" s="21" customFormat="1" ht="12.75" customHeight="1" hidden="1">
      <c r="A41" s="88"/>
      <c r="B41" s="98"/>
      <c r="C41" s="56" t="s">
        <v>36</v>
      </c>
      <c r="D41" s="56" t="s">
        <v>11</v>
      </c>
      <c r="E41" s="77" t="s">
        <v>26</v>
      </c>
      <c r="F41" s="56" t="s">
        <v>18</v>
      </c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49">
        <v>0</v>
      </c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29"/>
      <c r="AV41" s="20"/>
    </row>
    <row r="42" spans="1:48" s="21" customFormat="1" ht="12.75" customHeight="1">
      <c r="A42" s="88"/>
      <c r="B42" s="98"/>
      <c r="C42" s="56" t="s">
        <v>36</v>
      </c>
      <c r="D42" s="56" t="s">
        <v>11</v>
      </c>
      <c r="E42" s="77" t="s">
        <v>46</v>
      </c>
      <c r="F42" s="56" t="s">
        <v>18</v>
      </c>
      <c r="G42" s="78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80"/>
      <c r="AD42" s="49">
        <v>1311555.67</v>
      </c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29"/>
      <c r="AV42" s="20"/>
    </row>
    <row r="43" spans="1:48" s="21" customFormat="1" ht="17.25" customHeight="1">
      <c r="A43" s="89"/>
      <c r="B43" s="98"/>
      <c r="C43" s="90" t="s">
        <v>15</v>
      </c>
      <c r="D43" s="91"/>
      <c r="E43" s="91"/>
      <c r="F43" s="92"/>
      <c r="G43" s="78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80"/>
      <c r="AD43" s="53">
        <f>AD38+AD42+AD40+AD41+AD39</f>
        <v>6977058.2700000005</v>
      </c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29"/>
      <c r="AV43" s="20"/>
    </row>
    <row r="44" spans="1:48" s="21" customFormat="1" ht="12.75" customHeight="1">
      <c r="A44" s="88">
        <v>8</v>
      </c>
      <c r="B44" s="94" t="s">
        <v>51</v>
      </c>
      <c r="C44" s="56" t="s">
        <v>36</v>
      </c>
      <c r="D44" s="56" t="s">
        <v>27</v>
      </c>
      <c r="E44" s="56" t="s">
        <v>34</v>
      </c>
      <c r="F44" s="56" t="s">
        <v>16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49">
        <v>1219364.34</v>
      </c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29"/>
      <c r="AV44" s="20"/>
    </row>
    <row r="45" spans="1:48" s="21" customFormat="1" ht="12.75" customHeight="1">
      <c r="A45" s="88"/>
      <c r="B45" s="98"/>
      <c r="C45" s="72" t="s">
        <v>36</v>
      </c>
      <c r="D45" s="72" t="s">
        <v>27</v>
      </c>
      <c r="E45" s="73" t="s">
        <v>45</v>
      </c>
      <c r="F45" s="72" t="s">
        <v>16</v>
      </c>
      <c r="G45" s="74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6"/>
      <c r="AD45" s="54">
        <v>7806478.23</v>
      </c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28">
        <v>1700</v>
      </c>
      <c r="AV45" s="20"/>
    </row>
    <row r="46" spans="1:48" s="21" customFormat="1" ht="16.5" customHeight="1">
      <c r="A46" s="89"/>
      <c r="B46" s="95"/>
      <c r="C46" s="90" t="s">
        <v>15</v>
      </c>
      <c r="D46" s="91"/>
      <c r="E46" s="91"/>
      <c r="F46" s="92"/>
      <c r="G46" s="7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6"/>
      <c r="AD46" s="52">
        <f>SUM(AD44:AD45)</f>
        <v>9025842.57</v>
      </c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28"/>
      <c r="AV46" s="20"/>
    </row>
    <row r="47" spans="1:55" s="21" customFormat="1" ht="16.5" customHeight="1">
      <c r="A47" s="93">
        <v>9</v>
      </c>
      <c r="B47" s="94" t="s">
        <v>60</v>
      </c>
      <c r="C47" s="64" t="s">
        <v>36</v>
      </c>
      <c r="D47" s="64" t="s">
        <v>12</v>
      </c>
      <c r="E47" s="65" t="s">
        <v>29</v>
      </c>
      <c r="F47" s="64" t="s">
        <v>16</v>
      </c>
      <c r="G47" s="66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8"/>
      <c r="AD47" s="51">
        <v>763458.8</v>
      </c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28">
        <v>2330</v>
      </c>
      <c r="AV47" s="20"/>
      <c r="BC47" s="20"/>
    </row>
    <row r="48" spans="1:48" s="21" customFormat="1" ht="23.25" customHeight="1">
      <c r="A48" s="89"/>
      <c r="B48" s="95"/>
      <c r="C48" s="90" t="s">
        <v>15</v>
      </c>
      <c r="D48" s="91"/>
      <c r="E48" s="91"/>
      <c r="F48" s="92"/>
      <c r="G48" s="66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8"/>
      <c r="AD48" s="52">
        <f>SUM(AD47)</f>
        <v>763458.8</v>
      </c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28"/>
      <c r="AV48" s="20"/>
    </row>
    <row r="49" spans="1:48" s="21" customFormat="1" ht="21.75" customHeight="1">
      <c r="A49" s="93">
        <v>10</v>
      </c>
      <c r="B49" s="94" t="s">
        <v>62</v>
      </c>
      <c r="C49" s="58" t="s">
        <v>36</v>
      </c>
      <c r="D49" s="58" t="s">
        <v>10</v>
      </c>
      <c r="E49" s="59" t="s">
        <v>39</v>
      </c>
      <c r="F49" s="58" t="s">
        <v>19</v>
      </c>
      <c r="G49" s="60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2"/>
      <c r="AD49" s="49">
        <v>2897223.47</v>
      </c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28">
        <v>1260</v>
      </c>
      <c r="AV49" s="20"/>
    </row>
    <row r="50" spans="1:48" s="21" customFormat="1" ht="22.5" customHeight="1">
      <c r="A50" s="89"/>
      <c r="B50" s="95"/>
      <c r="C50" s="107" t="s">
        <v>15</v>
      </c>
      <c r="D50" s="107"/>
      <c r="E50" s="107"/>
      <c r="F50" s="107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53">
        <v>2897223.47</v>
      </c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23"/>
      <c r="AV50" s="20"/>
    </row>
    <row r="51" spans="1:48" s="21" customFormat="1" ht="18" customHeight="1">
      <c r="A51" s="111">
        <v>11</v>
      </c>
      <c r="B51" s="112" t="s">
        <v>40</v>
      </c>
      <c r="C51" s="56" t="s">
        <v>36</v>
      </c>
      <c r="D51" s="56" t="s">
        <v>41</v>
      </c>
      <c r="E51" s="56" t="s">
        <v>42</v>
      </c>
      <c r="F51" s="56" t="s">
        <v>16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49">
        <v>200616.84</v>
      </c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23"/>
      <c r="AV51" s="20"/>
    </row>
    <row r="52" spans="1:48" s="21" customFormat="1" ht="28.5" customHeight="1">
      <c r="A52" s="111"/>
      <c r="B52" s="112"/>
      <c r="C52" s="107" t="s">
        <v>15</v>
      </c>
      <c r="D52" s="107"/>
      <c r="E52" s="107"/>
      <c r="F52" s="10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3">
        <f>SUM(AD51)</f>
        <v>200616.84</v>
      </c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23"/>
      <c r="AV52" s="20"/>
    </row>
    <row r="53" spans="1:48" s="21" customFormat="1" ht="15" customHeight="1">
      <c r="A53" s="93">
        <v>12</v>
      </c>
      <c r="B53" s="94" t="s">
        <v>31</v>
      </c>
      <c r="C53" s="56" t="s">
        <v>36</v>
      </c>
      <c r="D53" s="56" t="s">
        <v>27</v>
      </c>
      <c r="E53" s="56" t="s">
        <v>28</v>
      </c>
      <c r="F53" s="56" t="s">
        <v>16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49">
        <v>42294883.1</v>
      </c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23"/>
      <c r="AV53" s="20"/>
    </row>
    <row r="54" spans="1:48" s="21" customFormat="1" ht="15" customHeight="1">
      <c r="A54" s="88"/>
      <c r="B54" s="98"/>
      <c r="C54" s="56" t="s">
        <v>36</v>
      </c>
      <c r="D54" s="56" t="s">
        <v>47</v>
      </c>
      <c r="E54" s="56" t="s">
        <v>58</v>
      </c>
      <c r="F54" s="56" t="s">
        <v>16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49">
        <v>1846000</v>
      </c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23"/>
      <c r="AV54" s="20"/>
    </row>
    <row r="55" spans="1:48" s="21" customFormat="1" ht="18" customHeight="1">
      <c r="A55" s="89"/>
      <c r="B55" s="95"/>
      <c r="C55" s="107" t="s">
        <v>15</v>
      </c>
      <c r="D55" s="107"/>
      <c r="E55" s="107"/>
      <c r="F55" s="10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3">
        <f>+AD53+AD54</f>
        <v>44140883.1</v>
      </c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23"/>
      <c r="AV55" s="20"/>
    </row>
    <row r="56" spans="1:48" s="21" customFormat="1" ht="12.75" customHeight="1">
      <c r="A56" s="111">
        <v>13</v>
      </c>
      <c r="B56" s="112" t="s">
        <v>61</v>
      </c>
      <c r="C56" s="56" t="s">
        <v>36</v>
      </c>
      <c r="D56" s="56" t="s">
        <v>47</v>
      </c>
      <c r="E56" s="56" t="s">
        <v>30</v>
      </c>
      <c r="F56" s="56" t="s">
        <v>20</v>
      </c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49">
        <v>101739.04</v>
      </c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23"/>
      <c r="AV56" s="20"/>
    </row>
    <row r="57" spans="1:48" s="21" customFormat="1" ht="12.75" customHeight="1">
      <c r="A57" s="111"/>
      <c r="B57" s="112"/>
      <c r="C57" s="56" t="s">
        <v>36</v>
      </c>
      <c r="D57" s="56" t="s">
        <v>59</v>
      </c>
      <c r="E57" s="56" t="s">
        <v>30</v>
      </c>
      <c r="F57" s="56" t="s">
        <v>20</v>
      </c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49">
        <v>78260.8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23"/>
      <c r="AV57" s="20"/>
    </row>
    <row r="58" spans="1:48" s="21" customFormat="1" ht="17.25" customHeight="1" hidden="1">
      <c r="A58" s="111"/>
      <c r="B58" s="112"/>
      <c r="C58" s="56" t="s">
        <v>36</v>
      </c>
      <c r="D58" s="56" t="s">
        <v>47</v>
      </c>
      <c r="E58" s="56" t="s">
        <v>30</v>
      </c>
      <c r="F58" s="56" t="s">
        <v>20</v>
      </c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49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23"/>
      <c r="AV58" s="20"/>
    </row>
    <row r="59" spans="1:48" s="21" customFormat="1" ht="39.75" customHeight="1">
      <c r="A59" s="111"/>
      <c r="B59" s="112"/>
      <c r="C59" s="107" t="s">
        <v>15</v>
      </c>
      <c r="D59" s="107"/>
      <c r="E59" s="107"/>
      <c r="F59" s="10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3">
        <f>+AD56+AD57+AD58</f>
        <v>179999.84</v>
      </c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28"/>
      <c r="AV59" s="20"/>
    </row>
    <row r="60" spans="1:48" ht="25.5" customHeight="1">
      <c r="A60" s="85" t="s">
        <v>54</v>
      </c>
      <c r="B60" s="86"/>
      <c r="C60" s="86"/>
      <c r="D60" s="86"/>
      <c r="E60" s="86"/>
      <c r="F60" s="87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1">
        <f>AD17+AD20+AD25+AD28+AD35+AD37+AD43+AD46+AD48+AD50+AD52+AD55+AD59</f>
        <v>172723099</v>
      </c>
      <c r="AE60" s="47" t="e">
        <f>#REF!+AE49+AE47+#REF!+AE45+AE38+AE36+#REF!+#REF!+#REF!+AE29+#REF!+AE26++#REF!+#REF!</f>
        <v>#REF!</v>
      </c>
      <c r="AF60" s="48" t="e">
        <f>#REF!+AF49+AF47+#REF!+AF45+AF38+AF36+#REF!+#REF!+#REF!+AF29+#REF!+AF26++#REF!+#REF!</f>
        <v>#REF!</v>
      </c>
      <c r="AG60" s="48" t="e">
        <f>#REF!+AG49+AG47+#REF!+AG45+AG38+AG36+#REF!+#REF!+#REF!+AG29+#REF!+AG26++#REF!+#REF!</f>
        <v>#REF!</v>
      </c>
      <c r="AH60" s="48" t="e">
        <f>#REF!+AH49+AH47+#REF!+AH45+AH38+AH36+#REF!+#REF!+#REF!+AH29+#REF!+AH26++#REF!+#REF!</f>
        <v>#REF!</v>
      </c>
      <c r="AI60" s="48" t="e">
        <f>#REF!+AI49+AI47+#REF!+AI45+AI38+AI36+#REF!+#REF!+#REF!+AI29+#REF!+AI26++#REF!+#REF!</f>
        <v>#REF!</v>
      </c>
      <c r="AJ60" s="48" t="e">
        <f>#REF!+AJ49+AJ47+#REF!+AJ45+AJ38+AJ36+#REF!+#REF!+#REF!+AJ29+#REF!+AJ26++#REF!+#REF!</f>
        <v>#REF!</v>
      </c>
      <c r="AK60" s="48" t="e">
        <f>#REF!+AK49+AK47+#REF!+AK45+AK38+AK36+#REF!+#REF!+#REF!+AK29+#REF!+AK26++#REF!+#REF!</f>
        <v>#REF!</v>
      </c>
      <c r="AL60" s="48" t="e">
        <f>#REF!+AL49+AL47+#REF!+AL45+AL38+AL36+#REF!+#REF!+#REF!+AL29+#REF!+AL26++#REF!+#REF!</f>
        <v>#REF!</v>
      </c>
      <c r="AM60" s="48" t="e">
        <f>#REF!+AM49+AM47+#REF!+AM45+AM38+AM36+#REF!+#REF!+#REF!+AM29+#REF!+AM26++#REF!+#REF!</f>
        <v>#REF!</v>
      </c>
      <c r="AN60" s="48" t="e">
        <f>#REF!+AN49+AN47+#REF!+AN45+AN38+AN36+#REF!+#REF!+#REF!+AN29+#REF!+AN26++#REF!+#REF!</f>
        <v>#REF!</v>
      </c>
      <c r="AO60" s="48" t="e">
        <f>#REF!+AO49+AO47+#REF!+AO45+AO38+AO36+#REF!+#REF!+#REF!+AO29+#REF!+AO26++#REF!+#REF!</f>
        <v>#REF!</v>
      </c>
      <c r="AP60" s="48" t="e">
        <f>#REF!+AP49+AP47+#REF!+AP45+AP38+AP36+#REF!+#REF!+#REF!+AP29+#REF!+AP26++#REF!+#REF!</f>
        <v>#REF!</v>
      </c>
      <c r="AQ60" s="48" t="e">
        <f>#REF!+AQ49+AQ47+#REF!+AQ45+AQ38+AQ36+#REF!+#REF!+#REF!+AQ29+#REF!+AQ26++#REF!+#REF!</f>
        <v>#REF!</v>
      </c>
      <c r="AR60" s="48" t="e">
        <f>#REF!+AR49+AR47+#REF!+AR45+AR38+AR36+#REF!+#REF!+#REF!+AR29+#REF!+AR26++#REF!+#REF!</f>
        <v>#REF!</v>
      </c>
      <c r="AS60" s="48" t="e">
        <f>#REF!+AS49+AS47+#REF!+AS45+AS38+AS36+#REF!+#REF!+#REF!+AS29+#REF!+AS26++#REF!+#REF!</f>
        <v>#REF!</v>
      </c>
      <c r="AT60" s="48" t="e">
        <f>#REF!+AT49+AT47+#REF!+AT45+AT38+AT36+#REF!+#REF!+#REF!+AT29+#REF!+AT26++#REF!+#REF!</f>
        <v>#REF!</v>
      </c>
      <c r="AU60" s="16" t="e">
        <f>#REF!+AU49+AU47+#REF!+AU45+AU38+AU36+#REF!+#REF!+#REF!+AU29+#REF!+AU26++#REF!+#REF!</f>
        <v>#REF!</v>
      </c>
      <c r="AV60" s="15"/>
    </row>
    <row r="61" spans="1:30" ht="25.5" customHeight="1">
      <c r="A61" s="85" t="s">
        <v>53</v>
      </c>
      <c r="B61" s="86"/>
      <c r="C61" s="86"/>
      <c r="D61" s="86"/>
      <c r="E61" s="86"/>
      <c r="F61" s="87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1">
        <f>AD60</f>
        <v>172723099</v>
      </c>
    </row>
    <row r="62" ht="25.5" customHeight="1">
      <c r="E62" s="5"/>
    </row>
  </sheetData>
  <sheetProtection/>
  <mergeCells count="89">
    <mergeCell ref="A49:A50"/>
    <mergeCell ref="B49:B50"/>
    <mergeCell ref="C50:F50"/>
    <mergeCell ref="A26:A28"/>
    <mergeCell ref="B26:B28"/>
    <mergeCell ref="C28:F28"/>
    <mergeCell ref="B47:B48"/>
    <mergeCell ref="B29:B35"/>
    <mergeCell ref="C35:F35"/>
    <mergeCell ref="A61:F61"/>
    <mergeCell ref="D1:AD4"/>
    <mergeCell ref="A53:A55"/>
    <mergeCell ref="B53:B55"/>
    <mergeCell ref="C55:F55"/>
    <mergeCell ref="A51:A52"/>
    <mergeCell ref="B51:B52"/>
    <mergeCell ref="C52:F52"/>
    <mergeCell ref="C48:F48"/>
    <mergeCell ref="B21:B25"/>
    <mergeCell ref="C25:F25"/>
    <mergeCell ref="Q10:Q11"/>
    <mergeCell ref="A12:A17"/>
    <mergeCell ref="B12:B17"/>
    <mergeCell ref="R10:R11"/>
    <mergeCell ref="S10:S11"/>
    <mergeCell ref="O10:O11"/>
    <mergeCell ref="P10:P11"/>
    <mergeCell ref="C10:F10"/>
    <mergeCell ref="G10:G11"/>
    <mergeCell ref="N10:N11"/>
    <mergeCell ref="L10:L11"/>
    <mergeCell ref="K10:K11"/>
    <mergeCell ref="A6:AD6"/>
    <mergeCell ref="A7:AD7"/>
    <mergeCell ref="A9:AT9"/>
    <mergeCell ref="A10:A11"/>
    <mergeCell ref="B10:B11"/>
    <mergeCell ref="J10:J11"/>
    <mergeCell ref="V10:V11"/>
    <mergeCell ref="AL10:AL11"/>
    <mergeCell ref="W10:W11"/>
    <mergeCell ref="AG10:AG11"/>
    <mergeCell ref="T10:T11"/>
    <mergeCell ref="Y10:Y11"/>
    <mergeCell ref="Z10:Z11"/>
    <mergeCell ref="AA10:AA11"/>
    <mergeCell ref="AC10:AC11"/>
    <mergeCell ref="AI10:AI11"/>
    <mergeCell ref="AF10:AF11"/>
    <mergeCell ref="C59:F59"/>
    <mergeCell ref="H10:H11"/>
    <mergeCell ref="I10:I11"/>
    <mergeCell ref="M10:M11"/>
    <mergeCell ref="C17:F17"/>
    <mergeCell ref="A56:A59"/>
    <mergeCell ref="B56:B59"/>
    <mergeCell ref="A18:A20"/>
    <mergeCell ref="B18:B20"/>
    <mergeCell ref="C20:F20"/>
    <mergeCell ref="A21:A25"/>
    <mergeCell ref="B44:B46"/>
    <mergeCell ref="A47:A48"/>
    <mergeCell ref="AK10:AK11"/>
    <mergeCell ref="AJ10:AJ11"/>
    <mergeCell ref="U10:U11"/>
    <mergeCell ref="AE10:AE11"/>
    <mergeCell ref="AB10:AB11"/>
    <mergeCell ref="X10:X11"/>
    <mergeCell ref="AH10:AH11"/>
    <mergeCell ref="AD10:AD11"/>
    <mergeCell ref="AU10:AU11"/>
    <mergeCell ref="AN10:AN11"/>
    <mergeCell ref="AO10:AO11"/>
    <mergeCell ref="AP10:AP11"/>
    <mergeCell ref="AQ10:AQ11"/>
    <mergeCell ref="AM10:AM11"/>
    <mergeCell ref="AS10:AS11"/>
    <mergeCell ref="AR10:AR11"/>
    <mergeCell ref="AT10:AT11"/>
    <mergeCell ref="A60:F60"/>
    <mergeCell ref="A44:A46"/>
    <mergeCell ref="C46:F46"/>
    <mergeCell ref="A29:A35"/>
    <mergeCell ref="A36:A37"/>
    <mergeCell ref="B36:B37"/>
    <mergeCell ref="C37:F37"/>
    <mergeCell ref="A38:A43"/>
    <mergeCell ref="B38:B43"/>
    <mergeCell ref="C43:F43"/>
  </mergeCells>
  <printOptions/>
  <pageMargins left="0.3937007874015748" right="0" top="0" bottom="0.31496062992125984" header="0" footer="0.31496062992125984"/>
  <pageSetup fitToWidth="0" fitToHeight="1" horizontalDpi="600" verticalDpi="600" orientation="portrait" paperSize="9" scale="81" r:id="rId1"/>
  <rowBreaks count="1" manualBreakCount="1">
    <brk id="43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2021-03-29T12:26:37Z</cp:lastPrinted>
  <dcterms:created xsi:type="dcterms:W3CDTF">2003-12-05T21:14:57Z</dcterms:created>
  <dcterms:modified xsi:type="dcterms:W3CDTF">2021-04-26T00:35:40Z</dcterms:modified>
  <cp:category/>
  <cp:version/>
  <cp:contentType/>
  <cp:contentStatus/>
</cp:coreProperties>
</file>