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расходов'!$10:$12</definedName>
  </definedNames>
  <calcPr fullCalcOnLoad="1"/>
</workbook>
</file>

<file path=xl/sharedStrings.xml><?xml version="1.0" encoding="utf-8"?>
<sst xmlns="http://schemas.openxmlformats.org/spreadsheetml/2006/main" count="120" uniqueCount="69">
  <si>
    <t>2</t>
  </si>
  <si>
    <t>3</t>
  </si>
  <si>
    <t>4</t>
  </si>
  <si>
    <t>10</t>
  </si>
  <si>
    <t>12</t>
  </si>
  <si>
    <t>Наименование показателя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</si>
  <si>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</si>
  <si>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</si>
  <si>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</si>
  <si>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</si>
  <si>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</si>
  <si>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</si>
  <si>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</si>
  <si>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</si>
  <si>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</si>
  <si>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</si>
  <si>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</si>
  <si>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</si>
  <si>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</si>
  <si>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</si>
  <si>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</si>
  <si>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</si>
  <si>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</si>
  <si>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Социальное обеспечение населения</t>
  </si>
  <si>
    <t>Рз</t>
  </si>
  <si>
    <t>ПР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</si>
  <si>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</si>
  <si>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</si>
  <si>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</si>
  <si>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</si>
  <si>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</si>
  <si>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ВСЕГО</t>
  </si>
  <si>
    <t>1</t>
  </si>
  <si>
    <t>6</t>
  </si>
  <si>
    <t>к решению Думы "Об исполнении бюджета</t>
  </si>
  <si>
    <t xml:space="preserve">Усть-Кутского муниципального образования </t>
  </si>
  <si>
    <t>% исполнения</t>
  </si>
  <si>
    <t>13</t>
  </si>
  <si>
    <t>Общеэкономические вопросы</t>
  </si>
  <si>
    <t>08</t>
  </si>
  <si>
    <t>ОБСЛУЖИВАНИЕ ГОСУДАРСТВЕННОГО И МУНИЦИПАЛЬНОГО ДОЛГА</t>
  </si>
  <si>
    <t>Утверждено</t>
  </si>
  <si>
    <t>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</si>
  <si>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</si>
  <si>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</si>
  <si>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СРЕДСТВА МАССОВОЙ ИНФОРМАЦИИ</t>
  </si>
  <si>
    <t>Другие вопросы в области средств массовой информации</t>
  </si>
  <si>
    <t>Кассовое исполнение</t>
  </si>
  <si>
    <t>Культура</t>
  </si>
  <si>
    <t>КУЛЬТУРА, КИНЕМАТОГРАФИЯ</t>
  </si>
  <si>
    <t>Дорожное хозяйство (дорожные фонды)</t>
  </si>
  <si>
    <t>Расходы бюджета по разделам и подразделам</t>
  </si>
  <si>
    <t>Обслуживание государственного внутреннего и муниципального долга</t>
  </si>
  <si>
    <t>Приложение № 3</t>
  </si>
  <si>
    <t>Транспорт</t>
  </si>
  <si>
    <t>Обеспечение проведения выборов и референдумов</t>
  </si>
  <si>
    <t>Пенсионное обеспечение</t>
  </si>
  <si>
    <t>Другие вопросы в области социальной политики</t>
  </si>
  <si>
    <t xml:space="preserve">Молодежная политика </t>
  </si>
  <si>
    <t>Водное хозяйство</t>
  </si>
  <si>
    <t>Профессиональная подготовка, переподготовка и повышение квалификации</t>
  </si>
  <si>
    <t>Охрана семьи и детства</t>
  </si>
  <si>
    <t>Единица измерения: руб.</t>
  </si>
  <si>
    <t>(городского поселения) за 2020 год"</t>
  </si>
  <si>
    <t>классификации расходов бюджетов  за 2020 год</t>
  </si>
  <si>
    <t>11</t>
  </si>
  <si>
    <t>Физическая культура</t>
  </si>
  <si>
    <t>ФИЗИЧЕСКАЯ КУЛЬТУРА И СПОРТ</t>
  </si>
  <si>
    <t xml:space="preserve">от 09.06.2021 года  №192/39  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</si>
</sst>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right" vertical="center"/>
    </xf>
    <xf numFmtId="10" fontId="6" fillId="0" borderId="10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Border="1" applyAlignment="1" applyProtection="1">
      <alignment horizontal="left" vertical="center" wrapText="1"/>
      <protection/>
    </xf>
    <xf numFmtId="4" fontId="9" fillId="0" borderId="11" xfId="0" applyNumberFormat="1" applyFont="1" applyFill="1" applyBorder="1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Border="1" applyAlignment="1" applyProtection="1">
      <alignment horizontal="left" vertical="top" wrapTex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49" fontId="9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  <xf numFmtId="0" fontId="8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">
      <selection activeCell="B5" sqref="B5:E5"/>
    </sheetView>
  </sheetViews>
  <sheetFormatPr defaultColWidth="9.140625" defaultRowHeight="12.75"/>
  <cols>
    <col min="1" max="1" width="75.8515625" style="0" customWidth="1"/>
    <col min="2" max="2" width="7.8515625" style="0" customWidth="1"/>
    <col min="3" max="3" width="7.7109375" style="0" customWidth="1"/>
    <col min="4" max="4" width="0.13671875" style="0" hidden="1" customWidth="1"/>
    <col min="5" max="5" width="18.00390625" style="0" customWidth="1"/>
    <col min="6" max="6" width="1.57421875" style="0" hidden="1" customWidth="1"/>
    <col min="7" max="27" width="15.7109375" style="0" customWidth="1"/>
  </cols>
  <sheetData>
    <row r="1" spans="1:5" ht="12.75">
      <c r="A1" s="2"/>
      <c r="B1" s="22" t="s">
        <v>53</v>
      </c>
      <c r="C1" s="22"/>
      <c r="D1" s="22"/>
      <c r="E1" s="22"/>
    </row>
    <row r="2" spans="1:5" ht="12.75">
      <c r="A2" s="2"/>
      <c r="B2" s="22" t="s">
        <v>34</v>
      </c>
      <c r="C2" s="22"/>
      <c r="D2" s="22"/>
      <c r="E2" s="22"/>
    </row>
    <row r="3" spans="1:5" ht="12.75">
      <c r="A3" s="2"/>
      <c r="B3" s="22" t="s">
        <v>35</v>
      </c>
      <c r="C3" s="22"/>
      <c r="D3" s="22"/>
      <c r="E3" s="22"/>
    </row>
    <row r="4" spans="1:5" ht="15.75" customHeight="1">
      <c r="A4" s="3"/>
      <c r="B4" s="22" t="s">
        <v>63</v>
      </c>
      <c r="C4" s="22"/>
      <c r="D4" s="22"/>
      <c r="E4" s="22"/>
    </row>
    <row r="5" spans="1:5" ht="15.75" customHeight="1">
      <c r="A5" s="3"/>
      <c r="B5" s="22" t="s">
        <v>68</v>
      </c>
      <c r="C5" s="22"/>
      <c r="D5" s="22"/>
      <c r="E5" s="22"/>
    </row>
    <row r="6" spans="2:5" ht="12.75">
      <c r="B6" s="30" t="s">
        <v>68</v>
      </c>
      <c r="C6" s="22"/>
      <c r="D6" s="22"/>
      <c r="E6" s="22"/>
    </row>
    <row r="7" spans="1:6" ht="15.75">
      <c r="A7" s="27" t="s">
        <v>51</v>
      </c>
      <c r="B7" s="27"/>
      <c r="C7" s="27"/>
      <c r="D7" s="27"/>
      <c r="E7" s="27"/>
      <c r="F7" s="27"/>
    </row>
    <row r="8" spans="1:6" ht="15.75">
      <c r="A8" s="27" t="s">
        <v>64</v>
      </c>
      <c r="B8" s="27"/>
      <c r="C8" s="27"/>
      <c r="D8" s="27"/>
      <c r="E8" s="27"/>
      <c r="F8" s="27"/>
    </row>
    <row r="9" spans="1:6" ht="17.25" customHeight="1">
      <c r="A9" s="28" t="s">
        <v>62</v>
      </c>
      <c r="B9" s="28"/>
      <c r="C9" s="28"/>
      <c r="D9" s="28"/>
      <c r="E9" s="28"/>
      <c r="F9" s="29"/>
    </row>
    <row r="10" spans="1:6" ht="12.75">
      <c r="A10" s="23" t="s">
        <v>5</v>
      </c>
      <c r="B10" s="23" t="s">
        <v>24</v>
      </c>
      <c r="C10" s="23" t="s">
        <v>25</v>
      </c>
      <c r="D10" s="23" t="s">
        <v>41</v>
      </c>
      <c r="E10" s="23" t="s">
        <v>47</v>
      </c>
      <c r="F10" s="25" t="s">
        <v>36</v>
      </c>
    </row>
    <row r="11" spans="1:6" ht="12.75">
      <c r="A11" s="24"/>
      <c r="B11" s="23"/>
      <c r="C11" s="23"/>
      <c r="D11" s="24"/>
      <c r="E11" s="24"/>
      <c r="F11" s="26"/>
    </row>
    <row r="12" spans="1:6" ht="12.75">
      <c r="A12" s="9" t="s">
        <v>32</v>
      </c>
      <c r="B12" s="9" t="s">
        <v>0</v>
      </c>
      <c r="C12" s="9" t="s">
        <v>1</v>
      </c>
      <c r="D12" s="9" t="s">
        <v>2</v>
      </c>
      <c r="E12" s="9" t="s">
        <v>2</v>
      </c>
      <c r="F12" s="4" t="s">
        <v>33</v>
      </c>
    </row>
    <row r="13" spans="1:6" ht="15" customHeight="1">
      <c r="A13" s="10" t="s">
        <v>26</v>
      </c>
      <c r="B13" s="7" t="s">
        <v>7</v>
      </c>
      <c r="C13" s="7"/>
      <c r="D13" s="11" t="e">
        <f>D14+D15+D16+D17+#REF!+D19</f>
        <v>#REF!</v>
      </c>
      <c r="E13" s="11">
        <f>E14+E15+E16+E17+E19+E18</f>
        <v>118045439.99</v>
      </c>
      <c r="F13" s="5" t="e">
        <f>E13/D13</f>
        <v>#REF!</v>
      </c>
    </row>
    <row r="14" spans="1:6" ht="25.5" customHeight="1">
      <c r="A14" s="12" t="s">
        <v>6</v>
      </c>
      <c r="B14" s="8" t="s">
        <v>7</v>
      </c>
      <c r="C14" s="8" t="s">
        <v>8</v>
      </c>
      <c r="D14" s="13">
        <v>1877192.42</v>
      </c>
      <c r="E14" s="13">
        <v>2135031.81</v>
      </c>
      <c r="F14" s="6">
        <f aca="true" t="shared" si="0" ref="F14:F49">E14/D14</f>
        <v>1.137353734893091</v>
      </c>
    </row>
    <row r="15" spans="1:6" ht="30" customHeight="1">
      <c r="A15" s="12" t="s">
        <v>9</v>
      </c>
      <c r="B15" s="8" t="s">
        <v>7</v>
      </c>
      <c r="C15" s="8" t="s">
        <v>10</v>
      </c>
      <c r="D15" s="13">
        <v>112800</v>
      </c>
      <c r="E15" s="13">
        <v>5829667.96</v>
      </c>
      <c r="F15" s="6">
        <f t="shared" si="0"/>
        <v>51.68145354609929</v>
      </c>
    </row>
    <row r="16" spans="1:6" ht="40.5" customHeight="1">
      <c r="A16" s="12" t="s">
        <v>11</v>
      </c>
      <c r="B16" s="8" t="s">
        <v>7</v>
      </c>
      <c r="C16" s="8" t="s">
        <v>12</v>
      </c>
      <c r="D16" s="13">
        <v>36776807.58</v>
      </c>
      <c r="E16" s="13">
        <v>95022232.87</v>
      </c>
      <c r="F16" s="6">
        <f t="shared" si="0"/>
        <v>2.5837542495579493</v>
      </c>
    </row>
    <row r="17" spans="1:6" ht="27" customHeight="1">
      <c r="A17" s="12" t="s">
        <v>13</v>
      </c>
      <c r="B17" s="8" t="s">
        <v>7</v>
      </c>
      <c r="C17" s="8" t="s">
        <v>14</v>
      </c>
      <c r="D17" s="13">
        <v>7699420</v>
      </c>
      <c r="E17" s="13">
        <v>2987178.85</v>
      </c>
      <c r="F17" s="6">
        <f t="shared" si="0"/>
        <v>0.3879745292502552</v>
      </c>
    </row>
    <row r="18" spans="1:6" ht="13.5" customHeight="1" hidden="1">
      <c r="A18" s="14" t="s">
        <v>55</v>
      </c>
      <c r="B18" s="8" t="s">
        <v>7</v>
      </c>
      <c r="C18" s="8" t="s">
        <v>22</v>
      </c>
      <c r="D18" s="13">
        <v>11835112.84</v>
      </c>
      <c r="E18" s="13"/>
      <c r="F18" s="6">
        <f>E18/D18</f>
        <v>0</v>
      </c>
    </row>
    <row r="19" spans="1:6" ht="19.5" customHeight="1">
      <c r="A19" s="12" t="s">
        <v>15</v>
      </c>
      <c r="B19" s="8" t="s">
        <v>7</v>
      </c>
      <c r="C19" s="8" t="s">
        <v>37</v>
      </c>
      <c r="D19" s="13">
        <v>11835112.84</v>
      </c>
      <c r="E19" s="13">
        <v>12071328.5</v>
      </c>
      <c r="F19" s="6">
        <f t="shared" si="0"/>
        <v>1.0199588853265213</v>
      </c>
    </row>
    <row r="20" spans="1:6" ht="15" customHeight="1">
      <c r="A20" s="10" t="s">
        <v>43</v>
      </c>
      <c r="B20" s="7" t="s">
        <v>10</v>
      </c>
      <c r="C20" s="7"/>
      <c r="D20" s="15">
        <f>D21</f>
        <v>887191</v>
      </c>
      <c r="E20" s="15">
        <f>E21</f>
        <v>1570738.84</v>
      </c>
      <c r="F20" s="5">
        <f>E20/D20</f>
        <v>1.7704630006390958</v>
      </c>
    </row>
    <row r="21" spans="1:6" ht="26.25" customHeight="1">
      <c r="A21" s="12" t="s">
        <v>44</v>
      </c>
      <c r="B21" s="8" t="s">
        <v>10</v>
      </c>
      <c r="C21" s="8" t="s">
        <v>42</v>
      </c>
      <c r="D21" s="13">
        <v>887191</v>
      </c>
      <c r="E21" s="13">
        <v>1570738.84</v>
      </c>
      <c r="F21" s="6">
        <f>E21/D21</f>
        <v>1.7704630006390958</v>
      </c>
    </row>
    <row r="22" spans="1:6" ht="15" customHeight="1">
      <c r="A22" s="10" t="s">
        <v>27</v>
      </c>
      <c r="B22" s="7" t="s">
        <v>12</v>
      </c>
      <c r="C22" s="7"/>
      <c r="D22" s="15" t="e">
        <f>D23+#REF!+D26+D27</f>
        <v>#REF!</v>
      </c>
      <c r="E22" s="15">
        <f>E23+E25+E26+E27+E24</f>
        <v>96621679.25</v>
      </c>
      <c r="F22" s="5" t="e">
        <f t="shared" si="0"/>
        <v>#REF!</v>
      </c>
    </row>
    <row r="23" spans="1:6" ht="15" customHeight="1">
      <c r="A23" s="12" t="s">
        <v>38</v>
      </c>
      <c r="B23" s="8" t="s">
        <v>12</v>
      </c>
      <c r="C23" s="8" t="s">
        <v>7</v>
      </c>
      <c r="D23" s="13">
        <v>669000</v>
      </c>
      <c r="E23" s="13">
        <v>512500</v>
      </c>
      <c r="F23" s="6">
        <f>E23/D23</f>
        <v>0.7660687593423019</v>
      </c>
    </row>
    <row r="24" spans="1:6" ht="15" customHeight="1">
      <c r="A24" s="12" t="s">
        <v>59</v>
      </c>
      <c r="B24" s="8" t="s">
        <v>12</v>
      </c>
      <c r="C24" s="8" t="s">
        <v>14</v>
      </c>
      <c r="D24" s="13"/>
      <c r="E24" s="13">
        <v>344876.5</v>
      </c>
      <c r="F24" s="6"/>
    </row>
    <row r="25" spans="1:6" ht="15" customHeight="1">
      <c r="A25" s="12" t="s">
        <v>54</v>
      </c>
      <c r="B25" s="8" t="s">
        <v>12</v>
      </c>
      <c r="C25" s="8" t="s">
        <v>39</v>
      </c>
      <c r="D25" s="13"/>
      <c r="E25" s="13">
        <v>11392466.64</v>
      </c>
      <c r="F25" s="6"/>
    </row>
    <row r="26" spans="1:6" ht="15" customHeight="1">
      <c r="A26" s="12" t="s">
        <v>50</v>
      </c>
      <c r="B26" s="8" t="s">
        <v>12</v>
      </c>
      <c r="C26" s="8" t="s">
        <v>42</v>
      </c>
      <c r="D26" s="13">
        <v>41380908.95</v>
      </c>
      <c r="E26" s="13">
        <v>84311836.11</v>
      </c>
      <c r="F26" s="6">
        <f>E26/D26</f>
        <v>2.037457326321006</v>
      </c>
    </row>
    <row r="27" spans="1:6" ht="15" customHeight="1">
      <c r="A27" s="12" t="s">
        <v>16</v>
      </c>
      <c r="B27" s="8" t="s">
        <v>12</v>
      </c>
      <c r="C27" s="8" t="s">
        <v>4</v>
      </c>
      <c r="D27" s="13">
        <v>385000</v>
      </c>
      <c r="E27" s="13">
        <v>60000</v>
      </c>
      <c r="F27" s="6">
        <f t="shared" si="0"/>
        <v>0.15584415584415584</v>
      </c>
    </row>
    <row r="28" spans="1:6" ht="15" customHeight="1">
      <c r="A28" s="10" t="s">
        <v>28</v>
      </c>
      <c r="B28" s="7" t="s">
        <v>18</v>
      </c>
      <c r="C28" s="7"/>
      <c r="D28" s="15">
        <f>+D29+D30+D31+D32</f>
        <v>219232405.28</v>
      </c>
      <c r="E28" s="15">
        <f>E29+E30+E31+E32</f>
        <v>243951087.44999996</v>
      </c>
      <c r="F28" s="5">
        <f t="shared" si="0"/>
        <v>1.1127510421574296</v>
      </c>
    </row>
    <row r="29" spans="1:6" ht="15" customHeight="1">
      <c r="A29" s="12" t="s">
        <v>17</v>
      </c>
      <c r="B29" s="8" t="s">
        <v>18</v>
      </c>
      <c r="C29" s="8" t="s">
        <v>7</v>
      </c>
      <c r="D29" s="13">
        <v>122292605.22</v>
      </c>
      <c r="E29" s="13">
        <v>119937209.85</v>
      </c>
      <c r="F29" s="6">
        <f t="shared" si="0"/>
        <v>0.9807396746045051</v>
      </c>
    </row>
    <row r="30" spans="1:6" ht="15" customHeight="1">
      <c r="A30" s="12" t="s">
        <v>19</v>
      </c>
      <c r="B30" s="8" t="s">
        <v>18</v>
      </c>
      <c r="C30" s="8" t="s">
        <v>8</v>
      </c>
      <c r="D30" s="13">
        <v>61504277.83</v>
      </c>
      <c r="E30" s="13">
        <v>28871365.79</v>
      </c>
      <c r="F30" s="6">
        <f t="shared" si="0"/>
        <v>0.4694204502295186</v>
      </c>
    </row>
    <row r="31" spans="1:6" ht="15" customHeight="1">
      <c r="A31" s="12" t="s">
        <v>20</v>
      </c>
      <c r="B31" s="8" t="s">
        <v>18</v>
      </c>
      <c r="C31" s="8" t="s">
        <v>10</v>
      </c>
      <c r="D31" s="13">
        <v>23972093.51</v>
      </c>
      <c r="E31" s="13">
        <v>68696707.96</v>
      </c>
      <c r="F31" s="6">
        <f t="shared" si="0"/>
        <v>2.8656949770091225</v>
      </c>
    </row>
    <row r="32" spans="1:6" ht="15" customHeight="1">
      <c r="A32" s="12" t="s">
        <v>21</v>
      </c>
      <c r="B32" s="8" t="s">
        <v>18</v>
      </c>
      <c r="C32" s="8" t="s">
        <v>18</v>
      </c>
      <c r="D32" s="13">
        <v>11463428.72</v>
      </c>
      <c r="E32" s="13">
        <v>26445803.85</v>
      </c>
      <c r="F32" s="6">
        <f t="shared" si="0"/>
        <v>2.3069715436761578</v>
      </c>
    </row>
    <row r="33" spans="1:6" ht="15" customHeight="1">
      <c r="A33" s="10" t="s">
        <v>29</v>
      </c>
      <c r="B33" s="7" t="s">
        <v>22</v>
      </c>
      <c r="C33" s="7"/>
      <c r="D33" s="15">
        <f>+D35</f>
        <v>2567080</v>
      </c>
      <c r="E33" s="15">
        <f>+E35+E34</f>
        <v>841458.8</v>
      </c>
      <c r="F33" s="5">
        <f t="shared" si="0"/>
        <v>0.3277883042211384</v>
      </c>
    </row>
    <row r="34" spans="1:6" ht="15" customHeight="1">
      <c r="A34" s="12" t="s">
        <v>60</v>
      </c>
      <c r="B34" s="8" t="s">
        <v>22</v>
      </c>
      <c r="C34" s="8" t="s">
        <v>18</v>
      </c>
      <c r="D34" s="13">
        <v>2567080</v>
      </c>
      <c r="E34" s="13">
        <v>78000</v>
      </c>
      <c r="F34" s="6">
        <f>E34/D34</f>
        <v>0.03038471726631036</v>
      </c>
    </row>
    <row r="35" spans="1:6" ht="15" customHeight="1">
      <c r="A35" s="12" t="s">
        <v>58</v>
      </c>
      <c r="B35" s="8" t="s">
        <v>22</v>
      </c>
      <c r="C35" s="8" t="s">
        <v>22</v>
      </c>
      <c r="D35" s="13">
        <v>2567080</v>
      </c>
      <c r="E35" s="13">
        <v>763458.8</v>
      </c>
      <c r="F35" s="6">
        <f t="shared" si="0"/>
        <v>0.29740358695482805</v>
      </c>
    </row>
    <row r="36" spans="1:6" ht="15" customHeight="1">
      <c r="A36" s="10" t="s">
        <v>49</v>
      </c>
      <c r="B36" s="7" t="s">
        <v>39</v>
      </c>
      <c r="C36" s="7"/>
      <c r="D36" s="15">
        <f>+D37</f>
        <v>2567080</v>
      </c>
      <c r="E36" s="15">
        <f>E37</f>
        <v>44986306.39</v>
      </c>
      <c r="F36" s="5">
        <f>E36/D36</f>
        <v>17.524310263022578</v>
      </c>
    </row>
    <row r="37" spans="1:6" ht="15" customHeight="1">
      <c r="A37" s="12" t="s">
        <v>48</v>
      </c>
      <c r="B37" s="8" t="s">
        <v>39</v>
      </c>
      <c r="C37" s="8" t="s">
        <v>7</v>
      </c>
      <c r="D37" s="13">
        <v>2567080</v>
      </c>
      <c r="E37" s="13">
        <v>44986306.39</v>
      </c>
      <c r="F37" s="6">
        <f>E37/D37</f>
        <v>17.524310263022578</v>
      </c>
    </row>
    <row r="38" spans="1:6" ht="15" customHeight="1">
      <c r="A38" s="10" t="s">
        <v>30</v>
      </c>
      <c r="B38" s="7" t="s">
        <v>3</v>
      </c>
      <c r="C38" s="7"/>
      <c r="D38" s="15" t="e">
        <f>+D40+#REF!</f>
        <v>#REF!</v>
      </c>
      <c r="E38" s="15">
        <f>+E40+E39+E42+E41</f>
        <v>140381485.18999997</v>
      </c>
      <c r="F38" s="5" t="e">
        <f>E38/D38</f>
        <v>#REF!</v>
      </c>
    </row>
    <row r="39" spans="1:6" ht="15" customHeight="1">
      <c r="A39" s="14" t="s">
        <v>56</v>
      </c>
      <c r="B39" s="8" t="s">
        <v>3</v>
      </c>
      <c r="C39" s="8" t="s">
        <v>7</v>
      </c>
      <c r="D39" s="13">
        <v>2320237</v>
      </c>
      <c r="E39" s="13">
        <v>1775570.32</v>
      </c>
      <c r="F39" s="6">
        <f>E39/D39</f>
        <v>0.7652538598427661</v>
      </c>
    </row>
    <row r="40" spans="1:6" ht="15" customHeight="1">
      <c r="A40" s="16" t="s">
        <v>23</v>
      </c>
      <c r="B40" s="8" t="s">
        <v>3</v>
      </c>
      <c r="C40" s="8" t="s">
        <v>10</v>
      </c>
      <c r="D40" s="13">
        <v>2320237</v>
      </c>
      <c r="E40" s="13">
        <v>138603631.2</v>
      </c>
      <c r="F40" s="6">
        <f t="shared" si="0"/>
        <v>59.73684205535899</v>
      </c>
    </row>
    <row r="41" spans="1:6" ht="14.25" customHeight="1">
      <c r="A41" s="17" t="s">
        <v>61</v>
      </c>
      <c r="B41" s="18" t="s">
        <v>3</v>
      </c>
      <c r="C41" s="8" t="s">
        <v>12</v>
      </c>
      <c r="D41" s="13"/>
      <c r="E41" s="13">
        <v>2283.67</v>
      </c>
      <c r="F41" s="6"/>
    </row>
    <row r="42" spans="1:6" ht="15" customHeight="1" hidden="1">
      <c r="A42" s="19" t="s">
        <v>57</v>
      </c>
      <c r="B42" s="8" t="s">
        <v>3</v>
      </c>
      <c r="C42" s="8" t="s">
        <v>14</v>
      </c>
      <c r="D42" s="13">
        <v>2320237</v>
      </c>
      <c r="E42" s="13"/>
      <c r="F42" s="6">
        <f>E42/D42</f>
        <v>0</v>
      </c>
    </row>
    <row r="43" spans="1:6" ht="15" customHeight="1">
      <c r="A43" s="10" t="s">
        <v>67</v>
      </c>
      <c r="B43" s="7" t="s">
        <v>65</v>
      </c>
      <c r="C43" s="7"/>
      <c r="D43" s="15" t="e">
        <f>+D45+#REF!</f>
        <v>#REF!</v>
      </c>
      <c r="E43" s="15">
        <f>E44</f>
        <v>78260.8</v>
      </c>
      <c r="F43" s="5" t="e">
        <f>E43/D43</f>
        <v>#REF!</v>
      </c>
    </row>
    <row r="44" spans="1:6" ht="15" customHeight="1">
      <c r="A44" s="17" t="s">
        <v>66</v>
      </c>
      <c r="B44" s="8" t="s">
        <v>65</v>
      </c>
      <c r="C44" s="8" t="s">
        <v>7</v>
      </c>
      <c r="D44" s="13">
        <v>2320237</v>
      </c>
      <c r="E44" s="13">
        <v>78260.8</v>
      </c>
      <c r="F44" s="6">
        <f>E44/D44</f>
        <v>0.033729657789268945</v>
      </c>
    </row>
    <row r="45" spans="1:6" ht="15" customHeight="1">
      <c r="A45" s="21" t="s">
        <v>45</v>
      </c>
      <c r="B45" s="7" t="s">
        <v>4</v>
      </c>
      <c r="C45" s="7"/>
      <c r="D45" s="15">
        <f>+D46</f>
        <v>402485.47</v>
      </c>
      <c r="E45" s="15">
        <f>+E46</f>
        <v>625530</v>
      </c>
      <c r="F45" s="5">
        <f>E45/D45</f>
        <v>1.5541679057383115</v>
      </c>
    </row>
    <row r="46" spans="1:6" ht="14.25" customHeight="1">
      <c r="A46" s="12" t="s">
        <v>46</v>
      </c>
      <c r="B46" s="8" t="s">
        <v>4</v>
      </c>
      <c r="C46" s="8" t="s">
        <v>12</v>
      </c>
      <c r="D46" s="13">
        <v>402485.47</v>
      </c>
      <c r="E46" s="13">
        <v>625530</v>
      </c>
      <c r="F46" s="6">
        <f>E46/D46</f>
        <v>1.5541679057383115</v>
      </c>
    </row>
    <row r="47" spans="1:6" ht="15" customHeight="1" hidden="1">
      <c r="A47" s="10" t="s">
        <v>40</v>
      </c>
      <c r="B47" s="7" t="s">
        <v>37</v>
      </c>
      <c r="C47" s="7"/>
      <c r="D47" s="15">
        <f>+D48</f>
        <v>100000</v>
      </c>
      <c r="E47" s="15"/>
      <c r="F47" s="5">
        <f t="shared" si="0"/>
        <v>0</v>
      </c>
    </row>
    <row r="48" spans="1:6" ht="15" customHeight="1" hidden="1">
      <c r="A48" s="12" t="s">
        <v>52</v>
      </c>
      <c r="B48" s="8" t="s">
        <v>37</v>
      </c>
      <c r="C48" s="8" t="s">
        <v>7</v>
      </c>
      <c r="D48" s="13">
        <v>100000</v>
      </c>
      <c r="E48" s="13"/>
      <c r="F48" s="6">
        <f t="shared" si="0"/>
        <v>0</v>
      </c>
    </row>
    <row r="49" spans="1:6" ht="15" customHeight="1">
      <c r="A49" s="20" t="s">
        <v>31</v>
      </c>
      <c r="B49" s="9"/>
      <c r="C49" s="9"/>
      <c r="D49" s="15" t="e">
        <f>+D13+D20+D22+D28+#REF!+D33+D38+#REF!+D45+D47</f>
        <v>#REF!</v>
      </c>
      <c r="E49" s="15">
        <f>E13+E20+E22+E28+E33+E36+E38+E43+E45+E47</f>
        <v>647101986.7099999</v>
      </c>
      <c r="F49" s="5" t="e">
        <f t="shared" si="0"/>
        <v>#REF!</v>
      </c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ht="15.75" customHeight="1"/>
    <row r="53" ht="15.75" customHeight="1"/>
    <row r="54" ht="15.75" customHeight="1"/>
    <row r="55" ht="1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4" ht="13.5" customHeight="1"/>
  </sheetData>
  <sheetProtection/>
  <mergeCells count="15">
    <mergeCell ref="B10:B11"/>
    <mergeCell ref="E10:E11"/>
    <mergeCell ref="F10:F11"/>
    <mergeCell ref="A7:F7"/>
    <mergeCell ref="A8:F8"/>
    <mergeCell ref="A9:F9"/>
    <mergeCell ref="C10:C11"/>
    <mergeCell ref="D10:D11"/>
    <mergeCell ref="A10:A11"/>
    <mergeCell ref="B5:E5"/>
    <mergeCell ref="B6:E6"/>
    <mergeCell ref="B1:E1"/>
    <mergeCell ref="B2:E2"/>
    <mergeCell ref="B3:E3"/>
    <mergeCell ref="B4:E4"/>
  </mergeCells>
  <printOptions/>
  <pageMargins left="0.63" right="0.2" top="0.3937007874015748" bottom="0.3937007874015748" header="0.1968503937007874" footer="0.196850393700787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2020-03-31T10:02:00Z</cp:lastPrinted>
  <dcterms:created xsi:type="dcterms:W3CDTF">1996-10-08T23:32:33Z</dcterms:created>
  <dcterms:modified xsi:type="dcterms:W3CDTF">2021-06-10T05:18:02Z</dcterms:modified>
  <cp:category/>
  <cp:version/>
  <cp:contentType/>
  <cp:contentStatus/>
</cp:coreProperties>
</file>