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'2024'!$A$1:$D$76</definedName>
  </definedNames>
  <calcPr calcId="145621"/>
</workbook>
</file>

<file path=xl/calcChain.xml><?xml version="1.0" encoding="utf-8"?>
<calcChain xmlns="http://schemas.openxmlformats.org/spreadsheetml/2006/main">
  <c r="D57" i="1" l="1"/>
  <c r="D34" i="1"/>
  <c r="D56" i="1"/>
  <c r="D55" i="1"/>
  <c r="D66" i="1"/>
  <c r="D59" i="1"/>
  <c r="D52" i="1"/>
  <c r="D51" i="1"/>
  <c r="D50" i="1"/>
  <c r="D44" i="1"/>
  <c r="D42" i="1"/>
  <c r="D26" i="1" l="1"/>
  <c r="D19" i="1"/>
  <c r="D60" i="1"/>
  <c r="D73" i="1"/>
  <c r="D48" i="1" l="1"/>
  <c r="D25" i="1" l="1"/>
  <c r="D32" i="1" l="1"/>
  <c r="D29" i="1"/>
  <c r="D27" i="1" s="1"/>
  <c r="D20" i="1"/>
  <c r="D18" i="1"/>
  <c r="D76" i="1" s="1"/>
</calcChain>
</file>

<file path=xl/sharedStrings.xml><?xml version="1.0" encoding="utf-8"?>
<sst xmlns="http://schemas.openxmlformats.org/spreadsheetml/2006/main" count="137" uniqueCount="129">
  <si>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</si>
  <si>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</si>
  <si>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</si>
  <si>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</si>
  <si>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</si>
  <si>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</si>
  <si>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</si>
  <si>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</si>
  <si>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</si>
  <si>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</si>
  <si>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</si>
  <si>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</si>
  <si>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</si>
  <si>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</si>
  <si>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</si>
  <si>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</si>
  <si>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</si>
  <si>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</si>
  <si>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</si>
  <si>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</si>
  <si>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</si>
  <si>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</si>
  <si>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</si>
  <si>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</si>
  <si>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</si>
  <si>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</si>
  <si>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</si>
  <si>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</si>
  <si>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</si>
  <si>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</si>
  <si>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</si>
  <si>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</si>
  <si>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</si>
  <si>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</si>
  <si>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</si>
  <si>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</si>
  <si>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</si>
  <si>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</si>
  <si>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</si>
  <si>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</si>
  <si>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</si>
  <si>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</si>
  <si>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</si>
  <si>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</si>
  <si>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</si>
  <si>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</si>
  <si>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</si>
  <si>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</si>
  <si>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</si>
  <si>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</si>
  <si>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</si>
  <si>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</si>
  <si>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</si>
  <si>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</si>
  <si>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</si>
  <si>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</si>
  <si>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</si>
  <si>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</si>
  <si>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</si>
  <si>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</si>
  <si>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</si>
  <si>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</si>
  <si>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</si>
  <si>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</si>
  <si>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</si>
  <si>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</si>
  <si>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</si>
  <si>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</si>
  <si>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</si>
  <si>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</si>
  <si>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</si>
  <si>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</si>
  <si>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</si>
  <si>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</si>
  <si>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</si>
  <si>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</si>
  <si>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</si>
  <si>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</si>
  <si>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</si>
  <si>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</si>
  <si>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</si>
  <si>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</si>
  <si>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</si>
  <si>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</si>
  <si>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</si>
  <si>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</si>
  <si>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</si>
  <si>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</si>
  <si>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</si>
  <si>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</si>
  <si>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</si>
  <si>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</si>
  <si>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</si>
  <si>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</si>
  <si>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</si>
  <si>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</si>
  <si>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</si>
  <si>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к решению Думы Усть-Кутского муниципального</t>
  </si>
  <si>
    <t>образования (городского поселения)</t>
  </si>
  <si>
    <t>Возврат остатков субсидий, субвенций и иных межбюджетных трансфертов, имеющих целевое назначение прошлых лет</t>
  </si>
  <si>
    <t>2 19 60010 13 0000 150</t>
  </si>
  <si>
    <t>Субсидии местным бюджетам на финансовую поддержку реализации инициативных проектов</t>
  </si>
  <si>
    <t>Прочие безвозмездные поступления в бюджеты городских поселений</t>
  </si>
  <si>
    <t>2 07 05030 13 0000 150</t>
  </si>
  <si>
    <t>2 04 05020 13 0000 150</t>
  </si>
  <si>
    <t>Поступления от денежных пожертвований, предоставляемых негосударственными организациями получателям средств бюджетов поселений</t>
  </si>
  <si>
    <t xml:space="preserve">"О внесении изменений в решение Думы </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</si>
  <si>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</si>
  <si>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</si>
  <si>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</si>
  <si>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</si>
  <si>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</si>
  <si>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</si>
  <si>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</si>
  <si>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неналоговые доходы бюджетов городских поселений</t>
  </si>
  <si>
    <t>1 17 05050 13 0000 180</t>
  </si>
  <si>
    <t>2 02 25497 13 0000 150</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</si>
  <si>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</si>
  <si>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2 02 49999 13 0000 150</t>
  </si>
  <si>
    <t xml:space="preserve">Иные межбюджетные трансферты </t>
  </si>
  <si>
    <t>2 04 05010 13 0000 150</t>
  </si>
  <si>
    <t>Предоставление негосударственными организациями грантов для получателей средств бюджетов городских поселений</t>
  </si>
  <si>
    <t>1 11 05430 13 0000 120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</si>
  <si>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городских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</si>
  <si>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1 14 06025 13 0000 430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</si>
  <si>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</si>
  <si>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</si>
  <si>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</si>
  <si>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от 26.09.2024г. №123/25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</si>
</sst>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8"/>
  <sheetViews>
    <sheetView tabSelected="1" zoomScaleNormal="100" workbookViewId="0">
      <selection activeCell="B12" sqref="B12"/>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97</v>
      </c>
      <c r="C2" s="7"/>
      <c r="D2" s="7"/>
      <c r="E2" s="8"/>
    </row>
    <row r="3" spans="1:5" ht="15" x14ac:dyDescent="0.25">
      <c r="A3" s="1"/>
      <c r="B3" s="28" t="s">
        <v>98</v>
      </c>
      <c r="C3" s="7"/>
      <c r="D3" s="7"/>
      <c r="E3" s="8"/>
    </row>
    <row r="4" spans="1:5" ht="15" x14ac:dyDescent="0.25">
      <c r="A4" s="1"/>
      <c r="B4" s="36" t="s">
        <v>106</v>
      </c>
      <c r="C4" s="36"/>
      <c r="D4" s="36"/>
      <c r="E4" s="8"/>
    </row>
    <row r="5" spans="1:5" ht="15" x14ac:dyDescent="0.25">
      <c r="A5" s="1"/>
      <c r="B5" s="36" t="s">
        <v>107</v>
      </c>
      <c r="C5" s="36"/>
      <c r="D5" s="36"/>
      <c r="E5" s="8"/>
    </row>
    <row r="6" spans="1:5" ht="15" x14ac:dyDescent="0.25">
      <c r="A6" s="1"/>
      <c r="B6" s="36" t="s">
        <v>108</v>
      </c>
      <c r="C6" s="36"/>
      <c r="D6" s="36"/>
      <c r="E6" s="8"/>
    </row>
    <row r="7" spans="1:5" ht="15" x14ac:dyDescent="0.25">
      <c r="A7" s="1"/>
      <c r="B7" s="36" t="s">
        <v>109</v>
      </c>
      <c r="C7" s="36"/>
      <c r="D7" s="36"/>
      <c r="E7" s="8"/>
    </row>
    <row r="8" spans="1:5" ht="15" x14ac:dyDescent="0.25">
      <c r="A8" s="1"/>
      <c r="B8" s="36" t="s">
        <v>110</v>
      </c>
      <c r="C8" s="36"/>
      <c r="D8" s="36"/>
      <c r="E8" s="8"/>
    </row>
    <row r="9" spans="1:5" ht="15" x14ac:dyDescent="0.25">
      <c r="A9" s="1"/>
      <c r="B9" s="36" t="s">
        <v>111</v>
      </c>
      <c r="C9" s="36"/>
      <c r="D9" s="36"/>
      <c r="E9" s="8"/>
    </row>
    <row r="10" spans="1:5" ht="15" x14ac:dyDescent="0.25">
      <c r="A10" s="1"/>
      <c r="B10" s="31" t="s">
        <v>112</v>
      </c>
      <c r="C10" s="31"/>
      <c r="D10" s="31"/>
      <c r="E10" s="8"/>
    </row>
    <row r="11" spans="1:5" ht="15" x14ac:dyDescent="0.25">
      <c r="A11" s="1"/>
      <c r="B11" s="36" t="s">
        <v>128</v>
      </c>
      <c r="C11" s="36"/>
      <c r="D11" s="36"/>
      <c r="E11" s="29"/>
    </row>
    <row r="12" spans="1:5" x14ac:dyDescent="0.2">
      <c r="A12" s="1"/>
      <c r="B12" s="1"/>
      <c r="C12" s="1"/>
      <c r="D12" s="2"/>
    </row>
    <row r="13" spans="1:5" ht="33.75" customHeight="1" x14ac:dyDescent="0.2">
      <c r="A13" s="32" t="s">
        <v>78</v>
      </c>
      <c r="B13" s="32"/>
      <c r="C13" s="32"/>
      <c r="D13" s="32"/>
    </row>
    <row r="14" spans="1:5" ht="15" x14ac:dyDescent="0.25">
      <c r="A14" s="9"/>
      <c r="B14" s="9"/>
      <c r="C14" s="10"/>
      <c r="D14" s="9" t="s">
        <v>1</v>
      </c>
    </row>
    <row r="15" spans="1:5" ht="21" customHeight="1" x14ac:dyDescent="0.2">
      <c r="A15" s="33" t="s">
        <v>65</v>
      </c>
      <c r="B15" s="34" t="s">
        <v>77</v>
      </c>
      <c r="C15" s="35"/>
      <c r="D15" s="33" t="s">
        <v>2</v>
      </c>
    </row>
    <row r="16" spans="1:5" ht="75" x14ac:dyDescent="0.2">
      <c r="A16" s="33"/>
      <c r="B16" s="11" t="s">
        <v>66</v>
      </c>
      <c r="C16" s="11" t="s">
        <v>3</v>
      </c>
      <c r="D16" s="33"/>
    </row>
    <row r="17" spans="1:5" ht="15" x14ac:dyDescent="0.25">
      <c r="A17" s="12">
        <v>1</v>
      </c>
      <c r="B17" s="12">
        <v>2</v>
      </c>
      <c r="C17" s="12">
        <v>3</v>
      </c>
      <c r="D17" s="12">
        <v>4</v>
      </c>
    </row>
    <row r="18" spans="1:5" ht="15" x14ac:dyDescent="0.25">
      <c r="A18" s="14" t="s">
        <v>4</v>
      </c>
      <c r="B18" s="13">
        <v>182</v>
      </c>
      <c r="C18" s="13" t="s">
        <v>5</v>
      </c>
      <c r="D18" s="15">
        <f>+D19</f>
        <v>522688</v>
      </c>
      <c r="E18" s="3"/>
    </row>
    <row r="19" spans="1:5" ht="15" x14ac:dyDescent="0.25">
      <c r="A19" s="14" t="s">
        <v>6</v>
      </c>
      <c r="B19" s="13">
        <v>182</v>
      </c>
      <c r="C19" s="13" t="s">
        <v>7</v>
      </c>
      <c r="D19" s="15">
        <f>461782.3+10833.7+14572+35500</f>
        <v>522688</v>
      </c>
      <c r="E19" s="3"/>
    </row>
    <row r="20" spans="1:5" ht="15" x14ac:dyDescent="0.25">
      <c r="A20" s="14" t="s">
        <v>8</v>
      </c>
      <c r="B20" s="13">
        <v>182</v>
      </c>
      <c r="C20" s="13" t="s">
        <v>9</v>
      </c>
      <c r="D20" s="15">
        <f>+D21+D22+D23+D24</f>
        <v>17912.500000000004</v>
      </c>
      <c r="E20" s="3"/>
    </row>
    <row r="21" spans="1:5" ht="60" x14ac:dyDescent="0.25">
      <c r="A21" s="16" t="s">
        <v>42</v>
      </c>
      <c r="B21" s="13">
        <v>182</v>
      </c>
      <c r="C21" s="13" t="s">
        <v>10</v>
      </c>
      <c r="D21" s="15">
        <v>9342.1</v>
      </c>
      <c r="E21" s="3"/>
    </row>
    <row r="22" spans="1:5" ht="64.5" customHeight="1" x14ac:dyDescent="0.25">
      <c r="A22" s="16" t="s">
        <v>43</v>
      </c>
      <c r="B22" s="13">
        <v>182</v>
      </c>
      <c r="C22" s="13" t="s">
        <v>11</v>
      </c>
      <c r="D22" s="15">
        <v>44.5</v>
      </c>
      <c r="E22" s="3"/>
    </row>
    <row r="23" spans="1:5" ht="60" x14ac:dyDescent="0.25">
      <c r="A23" s="16" t="s">
        <v>44</v>
      </c>
      <c r="B23" s="13">
        <v>182</v>
      </c>
      <c r="C23" s="13" t="s">
        <v>12</v>
      </c>
      <c r="D23" s="15">
        <v>9686.7000000000007</v>
      </c>
      <c r="E23" s="3"/>
    </row>
    <row r="24" spans="1:5" ht="60" x14ac:dyDescent="0.25">
      <c r="A24" s="16" t="s">
        <v>45</v>
      </c>
      <c r="B24" s="13">
        <v>182</v>
      </c>
      <c r="C24" s="13" t="s">
        <v>13</v>
      </c>
      <c r="D24" s="15">
        <v>-1160.8</v>
      </c>
      <c r="E24" s="3"/>
    </row>
    <row r="25" spans="1:5" ht="15" x14ac:dyDescent="0.25">
      <c r="A25" s="16" t="s">
        <v>79</v>
      </c>
      <c r="B25" s="13">
        <v>182</v>
      </c>
      <c r="C25" s="13" t="s">
        <v>80</v>
      </c>
      <c r="D25" s="15">
        <f>D26</f>
        <v>112.10000000000001</v>
      </c>
      <c r="E25" s="3"/>
    </row>
    <row r="26" spans="1:5" ht="15" x14ac:dyDescent="0.25">
      <c r="A26" s="16" t="s">
        <v>81</v>
      </c>
      <c r="B26" s="13">
        <v>182</v>
      </c>
      <c r="C26" s="13" t="s">
        <v>82</v>
      </c>
      <c r="D26" s="15">
        <f>34+41.4+36.7</f>
        <v>112.10000000000001</v>
      </c>
      <c r="E26" s="3"/>
    </row>
    <row r="27" spans="1:5" ht="15" x14ac:dyDescent="0.25">
      <c r="A27" s="16" t="s">
        <v>14</v>
      </c>
      <c r="B27" s="13">
        <v>182</v>
      </c>
      <c r="C27" s="13" t="s">
        <v>15</v>
      </c>
      <c r="D27" s="15">
        <f>+D28+D29</f>
        <v>49654.1</v>
      </c>
      <c r="E27" s="3"/>
    </row>
    <row r="28" spans="1:5" ht="34.5" customHeight="1" x14ac:dyDescent="0.25">
      <c r="A28" s="16" t="s">
        <v>46</v>
      </c>
      <c r="B28" s="13">
        <v>182</v>
      </c>
      <c r="C28" s="13" t="s">
        <v>16</v>
      </c>
      <c r="D28" s="15">
        <v>9036</v>
      </c>
      <c r="E28" s="3"/>
    </row>
    <row r="29" spans="1:5" ht="15" x14ac:dyDescent="0.25">
      <c r="A29" s="16" t="s">
        <v>17</v>
      </c>
      <c r="B29" s="13">
        <v>182</v>
      </c>
      <c r="C29" s="13" t="s">
        <v>18</v>
      </c>
      <c r="D29" s="15">
        <f>+D30+D31</f>
        <v>40618.1</v>
      </c>
      <c r="E29" s="3"/>
    </row>
    <row r="30" spans="1:5" ht="30" x14ac:dyDescent="0.25">
      <c r="A30" s="16" t="s">
        <v>47</v>
      </c>
      <c r="B30" s="13">
        <v>182</v>
      </c>
      <c r="C30" s="13" t="s">
        <v>19</v>
      </c>
      <c r="D30" s="15">
        <v>32426.1</v>
      </c>
      <c r="E30" s="3"/>
    </row>
    <row r="31" spans="1:5" ht="30" x14ac:dyDescent="0.25">
      <c r="A31" s="16" t="s">
        <v>48</v>
      </c>
      <c r="B31" s="17">
        <v>182</v>
      </c>
      <c r="C31" s="17" t="s">
        <v>20</v>
      </c>
      <c r="D31" s="15">
        <v>8192</v>
      </c>
      <c r="E31" s="3"/>
    </row>
    <row r="32" spans="1:5" ht="15" x14ac:dyDescent="0.25">
      <c r="A32" s="18" t="s">
        <v>21</v>
      </c>
      <c r="B32" s="14">
        <v>952</v>
      </c>
      <c r="C32" s="17" t="s">
        <v>22</v>
      </c>
      <c r="D32" s="15">
        <f>+D33</f>
        <v>3.2</v>
      </c>
      <c r="E32" s="3"/>
    </row>
    <row r="33" spans="1:5" ht="60.75" customHeight="1" x14ac:dyDescent="0.25">
      <c r="A33" s="18" t="s">
        <v>49</v>
      </c>
      <c r="B33" s="17">
        <v>952</v>
      </c>
      <c r="C33" s="17" t="s">
        <v>23</v>
      </c>
      <c r="D33" s="15">
        <v>3.2</v>
      </c>
      <c r="E33" s="3"/>
    </row>
    <row r="34" spans="1:5" ht="30" x14ac:dyDescent="0.25">
      <c r="A34" s="16" t="s">
        <v>93</v>
      </c>
      <c r="B34" s="17">
        <v>952</v>
      </c>
      <c r="C34" s="13" t="s">
        <v>24</v>
      </c>
      <c r="D34" s="24">
        <f>D35+D36+D37+D40+D39+D41+D38</f>
        <v>52634.8</v>
      </c>
      <c r="E34" s="3"/>
    </row>
    <row r="35" spans="1:5" ht="75" x14ac:dyDescent="0.25">
      <c r="A35" s="18" t="s">
        <v>50</v>
      </c>
      <c r="B35" s="17">
        <v>952</v>
      </c>
      <c r="C35" s="19" t="s">
        <v>25</v>
      </c>
      <c r="D35" s="20">
        <v>15671.5</v>
      </c>
      <c r="E35" s="3"/>
    </row>
    <row r="36" spans="1:5" ht="60" x14ac:dyDescent="0.25">
      <c r="A36" s="18" t="s">
        <v>51</v>
      </c>
      <c r="B36" s="17">
        <v>952</v>
      </c>
      <c r="C36" s="19" t="s">
        <v>26</v>
      </c>
      <c r="D36" s="20">
        <v>13918.4</v>
      </c>
      <c r="E36" s="3"/>
    </row>
    <row r="37" spans="1:5" ht="30" x14ac:dyDescent="0.25">
      <c r="A37" s="18" t="s">
        <v>52</v>
      </c>
      <c r="B37" s="17">
        <v>952</v>
      </c>
      <c r="C37" s="21" t="s">
        <v>27</v>
      </c>
      <c r="D37" s="20">
        <v>15361.5</v>
      </c>
      <c r="E37" s="3"/>
    </row>
    <row r="38" spans="1:5" ht="150" x14ac:dyDescent="0.25">
      <c r="A38" s="18" t="s">
        <v>123</v>
      </c>
      <c r="B38" s="17">
        <v>843</v>
      </c>
      <c r="C38" s="21" t="s">
        <v>122</v>
      </c>
      <c r="D38" s="20">
        <v>292.89999999999998</v>
      </c>
      <c r="E38" s="3"/>
    </row>
    <row r="39" spans="1:5" ht="45" x14ac:dyDescent="0.25">
      <c r="A39" s="18" t="s">
        <v>71</v>
      </c>
      <c r="B39" s="17">
        <v>952</v>
      </c>
      <c r="C39" s="21" t="s">
        <v>70</v>
      </c>
      <c r="D39" s="20">
        <v>10</v>
      </c>
      <c r="E39" s="3"/>
    </row>
    <row r="40" spans="1:5" ht="60" x14ac:dyDescent="0.25">
      <c r="A40" s="18" t="s">
        <v>53</v>
      </c>
      <c r="B40" s="17">
        <v>952</v>
      </c>
      <c r="C40" s="21" t="s">
        <v>73</v>
      </c>
      <c r="D40" s="20">
        <v>6380.5</v>
      </c>
      <c r="E40" s="3"/>
    </row>
    <row r="41" spans="1:5" ht="79.5" customHeight="1" x14ac:dyDescent="0.25">
      <c r="A41" s="18" t="s">
        <v>83</v>
      </c>
      <c r="B41" s="17">
        <v>952</v>
      </c>
      <c r="C41" s="21" t="s">
        <v>84</v>
      </c>
      <c r="D41" s="20">
        <v>1000</v>
      </c>
      <c r="E41" s="3"/>
    </row>
    <row r="42" spans="1:5" ht="30" x14ac:dyDescent="0.25">
      <c r="A42" s="18" t="s">
        <v>56</v>
      </c>
      <c r="B42" s="17">
        <v>952</v>
      </c>
      <c r="C42" s="21" t="s">
        <v>28</v>
      </c>
      <c r="D42" s="20">
        <f>57.2+25+70.4</f>
        <v>152.60000000000002</v>
      </c>
      <c r="E42" s="3"/>
    </row>
    <row r="43" spans="1:5" ht="30" x14ac:dyDescent="0.25">
      <c r="A43" s="18" t="s">
        <v>57</v>
      </c>
      <c r="B43" s="17">
        <v>952</v>
      </c>
      <c r="C43" s="21" t="s">
        <v>29</v>
      </c>
      <c r="D43" s="20">
        <v>1320.3</v>
      </c>
      <c r="E43" s="3"/>
    </row>
    <row r="44" spans="1:5" ht="15" x14ac:dyDescent="0.25">
      <c r="A44" s="18" t="s">
        <v>67</v>
      </c>
      <c r="B44" s="17">
        <v>952</v>
      </c>
      <c r="C44" s="21" t="s">
        <v>68</v>
      </c>
      <c r="D44" s="20">
        <f>368.6+10</f>
        <v>378.6</v>
      </c>
      <c r="E44" s="3"/>
    </row>
    <row r="45" spans="1:5" ht="75" x14ac:dyDescent="0.25">
      <c r="A45" s="18" t="s">
        <v>54</v>
      </c>
      <c r="B45" s="17">
        <v>952</v>
      </c>
      <c r="C45" s="21" t="s">
        <v>74</v>
      </c>
      <c r="D45" s="20">
        <v>3740.7</v>
      </c>
      <c r="E45" s="3"/>
    </row>
    <row r="46" spans="1:5" ht="45" x14ac:dyDescent="0.25">
      <c r="A46" s="18" t="s">
        <v>55</v>
      </c>
      <c r="B46" s="17">
        <v>952</v>
      </c>
      <c r="C46" s="21" t="s">
        <v>75</v>
      </c>
      <c r="D46" s="20">
        <v>3073</v>
      </c>
      <c r="E46" s="3"/>
    </row>
    <row r="47" spans="1:5" ht="45" x14ac:dyDescent="0.25">
      <c r="A47" s="18" t="s">
        <v>125</v>
      </c>
      <c r="B47" s="17">
        <v>952</v>
      </c>
      <c r="C47" s="21" t="s">
        <v>124</v>
      </c>
      <c r="D47" s="20">
        <v>500</v>
      </c>
      <c r="E47" s="3"/>
    </row>
    <row r="48" spans="1:5" ht="75" x14ac:dyDescent="0.25">
      <c r="A48" s="18" t="s">
        <v>85</v>
      </c>
      <c r="B48" s="17">
        <v>952</v>
      </c>
      <c r="C48" s="21" t="s">
        <v>86</v>
      </c>
      <c r="D48" s="20">
        <f>200+500</f>
        <v>700</v>
      </c>
      <c r="E48" s="3"/>
    </row>
    <row r="49" spans="1:5" ht="45" x14ac:dyDescent="0.25">
      <c r="A49" s="16" t="s">
        <v>59</v>
      </c>
      <c r="B49" s="17">
        <v>952</v>
      </c>
      <c r="C49" s="13" t="s">
        <v>31</v>
      </c>
      <c r="D49" s="20">
        <v>100</v>
      </c>
      <c r="E49" s="3"/>
    </row>
    <row r="50" spans="1:5" ht="60" x14ac:dyDescent="0.25">
      <c r="A50" s="16" t="s">
        <v>87</v>
      </c>
      <c r="B50" s="17">
        <v>952</v>
      </c>
      <c r="C50" s="13" t="s">
        <v>88</v>
      </c>
      <c r="D50" s="20">
        <f>50+1050+126.9</f>
        <v>1226.9000000000001</v>
      </c>
      <c r="E50" s="3"/>
    </row>
    <row r="51" spans="1:5" ht="60" x14ac:dyDescent="0.25">
      <c r="A51" s="16" t="s">
        <v>89</v>
      </c>
      <c r="B51" s="17">
        <v>952</v>
      </c>
      <c r="C51" s="13" t="s">
        <v>90</v>
      </c>
      <c r="D51" s="20">
        <f>50+36.6</f>
        <v>86.6</v>
      </c>
      <c r="E51" s="3"/>
    </row>
    <row r="52" spans="1:5" ht="60" x14ac:dyDescent="0.25">
      <c r="A52" s="16" t="s">
        <v>91</v>
      </c>
      <c r="B52" s="17">
        <v>952</v>
      </c>
      <c r="C52" s="13" t="s">
        <v>92</v>
      </c>
      <c r="D52" s="20">
        <f>50+73.3</f>
        <v>123.3</v>
      </c>
      <c r="E52" s="3"/>
    </row>
    <row r="53" spans="1:5" ht="48.75" customHeight="1" x14ac:dyDescent="0.25">
      <c r="A53" s="16" t="s">
        <v>58</v>
      </c>
      <c r="B53" s="17">
        <v>952</v>
      </c>
      <c r="C53" s="13" t="s">
        <v>30</v>
      </c>
      <c r="D53" s="20">
        <v>8754.5</v>
      </c>
      <c r="E53" s="3"/>
    </row>
    <row r="54" spans="1:5" ht="48.75" customHeight="1" x14ac:dyDescent="0.25">
      <c r="A54" s="16" t="s">
        <v>127</v>
      </c>
      <c r="B54" s="17">
        <v>182</v>
      </c>
      <c r="C54" s="13" t="s">
        <v>126</v>
      </c>
      <c r="D54" s="20">
        <v>700</v>
      </c>
      <c r="E54" s="3"/>
    </row>
    <row r="55" spans="1:5" ht="21" customHeight="1" x14ac:dyDescent="0.25">
      <c r="A55" s="16" t="s">
        <v>114</v>
      </c>
      <c r="B55" s="17">
        <v>952</v>
      </c>
      <c r="C55" s="13" t="s">
        <v>115</v>
      </c>
      <c r="D55" s="20">
        <f>15870+203.9</f>
        <v>16073.9</v>
      </c>
      <c r="E55" s="3"/>
    </row>
    <row r="56" spans="1:5" ht="15" x14ac:dyDescent="0.25">
      <c r="A56" s="18" t="s">
        <v>32</v>
      </c>
      <c r="B56" s="25" t="s">
        <v>33</v>
      </c>
      <c r="C56" s="21" t="s">
        <v>34</v>
      </c>
      <c r="D56" s="15">
        <f>+D18+D20+D27+D32+D34+D45+D46+D42+D43+D53+D49+D44+D25+D48+D50+D51+D52+D55+D54+D47</f>
        <v>679935.1</v>
      </c>
      <c r="E56" s="3"/>
    </row>
    <row r="57" spans="1:5" ht="15" x14ac:dyDescent="0.25">
      <c r="A57" s="18" t="s">
        <v>35</v>
      </c>
      <c r="B57" s="25" t="s">
        <v>33</v>
      </c>
      <c r="C57" s="21" t="s">
        <v>36</v>
      </c>
      <c r="D57" s="27">
        <f>D58+D61+D65+D62+D66+D67+D68+D69+D70+D59+D60+D75+D74+D64+D73+D63+D71+D72</f>
        <v>2612066.6999999997</v>
      </c>
      <c r="E57" s="3"/>
    </row>
    <row r="58" spans="1:5" ht="30" x14ac:dyDescent="0.25">
      <c r="A58" s="18" t="s">
        <v>60</v>
      </c>
      <c r="B58" s="21">
        <v>952</v>
      </c>
      <c r="C58" s="22" t="s">
        <v>37</v>
      </c>
      <c r="D58" s="23">
        <v>99900</v>
      </c>
      <c r="E58" s="3"/>
    </row>
    <row r="59" spans="1:5" ht="107.25" customHeight="1" x14ac:dyDescent="0.25">
      <c r="A59" s="18" t="s">
        <v>72</v>
      </c>
      <c r="B59" s="21">
        <v>952</v>
      </c>
      <c r="C59" s="22" t="s">
        <v>69</v>
      </c>
      <c r="D59" s="23">
        <f>1207896.4+73934.5+196613.6</f>
        <v>1478444.5</v>
      </c>
      <c r="E59" s="3"/>
    </row>
    <row r="60" spans="1:5" ht="107.25" customHeight="1" x14ac:dyDescent="0.25">
      <c r="A60" s="18" t="s">
        <v>96</v>
      </c>
      <c r="B60" s="21">
        <v>952</v>
      </c>
      <c r="C60" s="22" t="s">
        <v>69</v>
      </c>
      <c r="D60" s="23">
        <f>58779.2+7568.6+15959.9</f>
        <v>82307.7</v>
      </c>
      <c r="E60" s="3"/>
    </row>
    <row r="61" spans="1:5" ht="35.25" customHeight="1" x14ac:dyDescent="0.25">
      <c r="A61" s="18" t="s">
        <v>61</v>
      </c>
      <c r="B61" s="21">
        <v>952</v>
      </c>
      <c r="C61" s="22" t="s">
        <v>38</v>
      </c>
      <c r="D61" s="23">
        <v>96634.7</v>
      </c>
    </row>
    <row r="62" spans="1:5" ht="45.75" customHeight="1" x14ac:dyDescent="0.25">
      <c r="A62" s="18" t="s">
        <v>62</v>
      </c>
      <c r="B62" s="21">
        <v>952</v>
      </c>
      <c r="C62" s="22" t="s">
        <v>38</v>
      </c>
      <c r="D62" s="23">
        <v>284253.2</v>
      </c>
    </row>
    <row r="63" spans="1:5" ht="45.75" customHeight="1" x14ac:dyDescent="0.25">
      <c r="A63" s="18" t="s">
        <v>117</v>
      </c>
      <c r="B63" s="21">
        <v>952</v>
      </c>
      <c r="C63" s="22" t="s">
        <v>116</v>
      </c>
      <c r="D63" s="23">
        <v>7724.4</v>
      </c>
      <c r="E63" s="30"/>
    </row>
    <row r="64" spans="1:5" ht="35.25" customHeight="1" x14ac:dyDescent="0.25">
      <c r="A64" s="18" t="s">
        <v>101</v>
      </c>
      <c r="B64" s="21">
        <v>952</v>
      </c>
      <c r="C64" s="22" t="s">
        <v>39</v>
      </c>
      <c r="D64" s="23">
        <v>14136.5</v>
      </c>
    </row>
    <row r="65" spans="1:5" ht="30" x14ac:dyDescent="0.25">
      <c r="A65" s="18" t="s">
        <v>94</v>
      </c>
      <c r="B65" s="21">
        <v>952</v>
      </c>
      <c r="C65" s="22" t="s">
        <v>39</v>
      </c>
      <c r="D65" s="23">
        <v>74273.399999999994</v>
      </c>
    </row>
    <row r="66" spans="1:5" ht="49.5" customHeight="1" x14ac:dyDescent="0.25">
      <c r="A66" s="18" t="s">
        <v>95</v>
      </c>
      <c r="B66" s="21">
        <v>952</v>
      </c>
      <c r="C66" s="22" t="s">
        <v>39</v>
      </c>
      <c r="D66" s="23">
        <f>49106.9-6875-42231.9</f>
        <v>0</v>
      </c>
    </row>
    <row r="67" spans="1:5" ht="18" customHeight="1" x14ac:dyDescent="0.25">
      <c r="A67" s="18" t="s">
        <v>63</v>
      </c>
      <c r="B67" s="21">
        <v>952</v>
      </c>
      <c r="C67" s="22" t="s">
        <v>39</v>
      </c>
      <c r="D67" s="23">
        <v>14292.8</v>
      </c>
    </row>
    <row r="68" spans="1:5" ht="60" x14ac:dyDescent="0.25">
      <c r="A68" s="18" t="s">
        <v>64</v>
      </c>
      <c r="B68" s="21">
        <v>952</v>
      </c>
      <c r="C68" s="21" t="s">
        <v>40</v>
      </c>
      <c r="D68" s="23">
        <v>664.2</v>
      </c>
    </row>
    <row r="69" spans="1:5" ht="60.75" customHeight="1" x14ac:dyDescent="0.25">
      <c r="A69" s="18" t="s">
        <v>76</v>
      </c>
      <c r="B69" s="21">
        <v>952</v>
      </c>
      <c r="C69" s="21" t="s">
        <v>40</v>
      </c>
      <c r="D69" s="23">
        <v>90.6</v>
      </c>
    </row>
    <row r="70" spans="1:5" ht="90" x14ac:dyDescent="0.25">
      <c r="A70" s="18" t="s">
        <v>113</v>
      </c>
      <c r="B70" s="21">
        <v>952</v>
      </c>
      <c r="C70" s="21" t="s">
        <v>40</v>
      </c>
      <c r="D70" s="23">
        <v>0.7</v>
      </c>
    </row>
    <row r="71" spans="1:5" ht="15" x14ac:dyDescent="0.25">
      <c r="A71" s="18" t="s">
        <v>119</v>
      </c>
      <c r="B71" s="21">
        <v>952</v>
      </c>
      <c r="C71" s="21" t="s">
        <v>118</v>
      </c>
      <c r="D71" s="23">
        <v>440611.8</v>
      </c>
    </row>
    <row r="72" spans="1:5" ht="30" x14ac:dyDescent="0.25">
      <c r="A72" s="18" t="s">
        <v>121</v>
      </c>
      <c r="B72" s="21">
        <v>952</v>
      </c>
      <c r="C72" s="21" t="s">
        <v>120</v>
      </c>
      <c r="D72" s="23">
        <v>1704.3</v>
      </c>
    </row>
    <row r="73" spans="1:5" ht="33.75" customHeight="1" x14ac:dyDescent="0.25">
      <c r="A73" s="18" t="s">
        <v>105</v>
      </c>
      <c r="B73" s="21">
        <v>952</v>
      </c>
      <c r="C73" s="21" t="s">
        <v>104</v>
      </c>
      <c r="D73" s="23">
        <f>1885</f>
        <v>1885</v>
      </c>
    </row>
    <row r="74" spans="1:5" ht="15" x14ac:dyDescent="0.25">
      <c r="A74" s="18" t="s">
        <v>102</v>
      </c>
      <c r="B74" s="21">
        <v>952</v>
      </c>
      <c r="C74" s="21" t="s">
        <v>103</v>
      </c>
      <c r="D74" s="23">
        <v>16200</v>
      </c>
    </row>
    <row r="75" spans="1:5" ht="30" x14ac:dyDescent="0.25">
      <c r="A75" s="18" t="s">
        <v>99</v>
      </c>
      <c r="B75" s="21">
        <v>952</v>
      </c>
      <c r="C75" s="21" t="s">
        <v>100</v>
      </c>
      <c r="D75" s="23">
        <v>-1057.0999999999999</v>
      </c>
      <c r="E75" s="30"/>
    </row>
    <row r="76" spans="1:5" ht="15" x14ac:dyDescent="0.25">
      <c r="A76" s="26" t="s">
        <v>41</v>
      </c>
      <c r="B76" s="21"/>
      <c r="C76" s="21"/>
      <c r="D76" s="27">
        <f>+D56+D57</f>
        <v>3292001.8</v>
      </c>
      <c r="E76" s="30"/>
    </row>
    <row r="77" spans="1:5" x14ac:dyDescent="0.2">
      <c r="A77" s="4"/>
      <c r="B77" s="4"/>
      <c r="C77" s="4"/>
      <c r="D77" s="5"/>
    </row>
    <row r="78" spans="1:5" ht="15.75" x14ac:dyDescent="0.25">
      <c r="A78" s="6"/>
      <c r="D78" s="30"/>
    </row>
  </sheetData>
  <mergeCells count="11">
    <mergeCell ref="A13:D13"/>
    <mergeCell ref="A15:A16"/>
    <mergeCell ref="B15:C15"/>
    <mergeCell ref="D15:D16"/>
    <mergeCell ref="B4:D4"/>
    <mergeCell ref="B8:D8"/>
    <mergeCell ref="B9:D9"/>
    <mergeCell ref="B11:D11"/>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2024-05-31T06:36:19Z</cp:lastPrinted>
  <dcterms:created xsi:type="dcterms:W3CDTF">2021-12-15T02:45:11Z</dcterms:created>
  <dcterms:modified xsi:type="dcterms:W3CDTF">2024-09-30T02:02:11Z</dcterms:modified>
</cp:coreProperties>
</file>