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2435"/>
  </bookViews>
  <sheets>
    <sheet name="2025-2026" sheetId="1" r:id="rId1"/>
  </sheets>
  <externalReferences>
    <externalReference r:id="rId2"/>
  </externalReferences>
  <definedNames>
    <definedName name="_xlnm.Print_Area" localSheetId="0">'2025-2026'!$A$1:$E$66</definedName>
  </definedNames>
  <calcPr calcId="145621"/>
</workbook>
</file>

<file path=xl/calcChain.xml><?xml version="1.0" encoding="utf-8"?>
<calcChain xmlns="http://schemas.openxmlformats.org/spreadsheetml/2006/main">
  <c r="D64" i="1" l="1"/>
  <c r="D65" i="1"/>
  <c r="D53" i="1" l="1"/>
  <c r="D66" i="1" s="1"/>
  <c r="A65" i="1" l="1"/>
  <c r="B65" i="1"/>
  <c r="C65" i="1"/>
  <c r="E55" i="1" l="1"/>
  <c r="D55" i="1"/>
  <c r="E53" i="1" l="1"/>
  <c r="D34" i="1" l="1"/>
  <c r="D52" i="1" s="1"/>
  <c r="E25" i="1"/>
  <c r="D25" i="1"/>
  <c r="E34" i="1"/>
  <c r="E18" i="1" l="1"/>
  <c r="D18" i="1"/>
  <c r="E32" i="1"/>
  <c r="D32" i="1"/>
  <c r="E29" i="1"/>
  <c r="E27" i="1" s="1"/>
  <c r="D29" i="1"/>
  <c r="D27" i="1" s="1"/>
  <c r="E20" i="1"/>
  <c r="D20" i="1"/>
  <c r="E52" i="1" l="1"/>
  <c r="E66" i="1" s="1"/>
</calcChain>
</file>

<file path=xl/sharedStrings.xml><?xml version="1.0" encoding="utf-8"?>
<sst xmlns="http://schemas.openxmlformats.org/spreadsheetml/2006/main" count="117" uniqueCount="110">
  <si>
    <t>Приложение № 2</t>
  </si>
  <si>
    <t>(тыс.рублей)</t>
  </si>
  <si>
    <t xml:space="preserve">Сумма </t>
  </si>
  <si>
    <t xml:space="preserve">главного админи-стратора доходов </t>
  </si>
  <si>
    <t>доходов  бюджета</t>
  </si>
  <si>
    <t>НАЛОГИ НА ПРИБЫЛЬ, ДОХОДЫ</t>
  </si>
  <si>
    <t>1 01 00000 00 0000 000</t>
  </si>
  <si>
    <t>Налог на доходы физических лиц</t>
  </si>
  <si>
    <t>1 01 02000 01 0000 110</t>
  </si>
  <si>
    <t>АКЦИЗЫ</t>
  </si>
  <si>
    <t>1 03 02200 01 0000 110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</si>
  <si>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</si>
  <si>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</si>
  <si>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</si>
  <si>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</si>
  <si>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</si>
  <si>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</si>
  <si>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</si>
  <si>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</si>
  <si>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</si>
  <si>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</si>
  <si>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</si>
  <si>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</si>
  <si>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</si>
  <si>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</si>
  <si>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</si>
  <si>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</si>
  <si>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</si>
  <si>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</si>
  <si>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</si>
  <si>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</si>
  <si>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</si>
  <si>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</si>
  <si>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</si>
  <si>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</si>
  <si>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</si>
  <si>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БЕЗВОЗМЕЗДНЫЕ ПОСТУПЛЕНИЯ</t>
  </si>
  <si>
    <t>2 00 00000 00 0000 000</t>
  </si>
  <si>
    <t>2 02 16001 13 0000 150</t>
  </si>
  <si>
    <t>2 02 25023 13 0000 150</t>
  </si>
  <si>
    <t>2 02 29999 13 0000 150</t>
  </si>
  <si>
    <t>2 02 30024 13 0000 150</t>
  </si>
  <si>
    <t>ИТОГО ДОХОДОВ</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</si>
  <si>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</si>
  <si>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</si>
  <si>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</si>
  <si>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</si>
  <si>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</si>
  <si>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</si>
  <si>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</si>
  <si>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</si>
  <si>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</si>
  <si>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</si>
  <si>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</si>
  <si>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доходы от оказания платных услуг (работ) получателями средств бюджетов городских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</si>
  <si>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</si>
  <si>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поступающие в порядке возмещения расходов, понесенных в связи с эксплуатацией имущества городских поселений</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</si>
  <si>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</si>
  <si>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</si>
  <si>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</si>
  <si>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</si>
  <si>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Дотация бюджетам городских поселений на выравнивание уровня бюджетной обеспеченности (за счет средств района)</t>
  </si>
  <si>
    <t>Субсидии бюджетам городских поселений на мероприятия по переселению граждан из ветхого и аварийного жилья в зоне Байкало-Амурской магистрали</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</si>
  <si>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</si>
  <si>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Субсидии на реализацию мероприятий перечня проектов народных инициатив</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</si>
  <si>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</si>
  <si>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</si>
  <si>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</si>
  <si>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1 11 07015 13 0000 120</t>
  </si>
  <si>
    <t>1 11 09045 13 0000 120</t>
  </si>
  <si>
    <t>1 14 02053 13 0000 410</t>
  </si>
  <si>
    <t>1 14 06013 13 0000 430</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</si>
  <si>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области обращения с твердыми коммунальными отходами).</t>
  </si>
  <si>
    <t xml:space="preserve"> Субсидии в целях софинансировния мероприятий по созданию мест (площадок) накопления твердых коммунальных отходов</t>
  </si>
  <si>
    <t>КБК</t>
  </si>
  <si>
    <t>2026 год</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</si>
  <si>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гос.собс-ть на которые не разграничена</t>
  </si>
  <si>
    <t>1 11 09080 13 0000 120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</si>
  <si>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гос.собственность на которые не разграничена и которые расположены в границах городских поселений</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</si>
  <si>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</si>
  <si>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</si>
  <si>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</si>
  <si>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</si>
  <si>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</si>
  <si>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</si>
  <si>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</si>
  <si>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</si>
  <si>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НАЛОГИ НА СОВОКУПНЫЙ ДОХОД</t>
  </si>
  <si>
    <t>1 05 00000 01 0000 110</t>
  </si>
  <si>
    <t xml:space="preserve"> Единый сельскохозяйственный налог</t>
  </si>
  <si>
    <t>1 05 03010 01 0000 110</t>
  </si>
  <si>
    <t>к решению Думы Усть-Кутского муниципального</t>
  </si>
  <si>
    <t>образования (городского поселения)</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</si>
  <si>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плановый период 2026 и 2027 годов                                                                                                                                                    </t>
  </si>
  <si>
    <t>2027 год</t>
  </si>
  <si>
    <t>1 16 18000 02 0000 140</t>
  </si>
  <si>
    <t>2 02 49999 13 0000 150</t>
  </si>
  <si>
    <t xml:space="preserve"> Субсидии на реализацию мероприятий в области газификации и газоснабжения на территории Иркутской области</t>
  </si>
  <si>
    <t>Cубсидии местным бюджетам на осуществление дорожной деятельности в отношении  автомобильных дорог общего пользования местного значения, входящих в транспортный каркас</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</si>
  <si>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</si>
  <si>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ИО об административной ответственности)</t>
  </si>
  <si>
    <t xml:space="preserve">"О внесении изменений в решение Думы </t>
  </si>
  <si>
    <t>Усть-Кутского муниципального образования</t>
  </si>
  <si>
    <t>(городского поселения) от 18.12.2024 г.</t>
  </si>
  <si>
    <t>№ 135/28 "О бюджете Усть-Кутского</t>
  </si>
  <si>
    <t xml:space="preserve">муниципального образования (городского </t>
  </si>
  <si>
    <t>поселения) на 2025 год и на плановый период</t>
  </si>
  <si>
    <t>2026 и 2027 годов""</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</si>
  <si>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</si>
  <si>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от 29.10.2025 г.  № 163/37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</si>
</sst>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name val="Arial Cyr"/>
      <charset val="204"/>
    </font>
    <font>
      <sz val="10"/>
      <name val="Arial"/>
      <family val="2"/>
      <charset val="204"/>
    </font>
    <font>
      <sz val="12"/>
      <name val="Times New Roman"/>
      <family val="1"/>
      <charset val="204"/>
    </font>
    <font>
      <sz val="11"/>
      <name val="Courier New"/>
      <family val="3"/>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s>
  <cellStyleXfs count="1">
    <xf numFmtId="0" fontId="0" fillId="0" borderId="0"/>
  </cellStyleXfs>
  <cellXfs count="42">
    <xf numFmtId="0" fontId="0" fillId="0" borderId="0" xfId="0"/>
    <xf numFmtId="0" fontId="0" fillId="0" borderId="0" xfId="0" applyAlignment="1"/>
    <xf numFmtId="0" fontId="1" fillId="0" borderId="0" xfId="0" applyFont="1" applyAlignment="1"/>
    <xf numFmtId="0" fontId="1" fillId="0" borderId="0" xfId="0" applyFont="1" applyFill="1" applyAlignment="1"/>
    <xf numFmtId="0" fontId="2" fillId="0" borderId="0" xfId="0" applyFont="1"/>
    <xf numFmtId="0" fontId="3" fillId="0" borderId="0" xfId="0" applyFont="1" applyAlignment="1"/>
    <xf numFmtId="0" fontId="3" fillId="0" borderId="0" xfId="0" applyFont="1" applyBorder="1" applyAlignment="1"/>
    <xf numFmtId="0" fontId="3" fillId="0" borderId="0" xfId="0" applyFont="1"/>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Border="1" applyAlignment="1">
      <alignment horizontal="right"/>
    </xf>
    <xf numFmtId="0" fontId="3" fillId="0" borderId="1" xfId="0" applyFont="1" applyBorder="1" applyAlignment="1">
      <alignment horizontal="left" vertical="top" wrapText="1"/>
    </xf>
    <xf numFmtId="164" fontId="3" fillId="0" borderId="1" xfId="0" applyNumberFormat="1" applyFont="1" applyFill="1" applyBorder="1" applyAlignment="1">
      <alignment horizontal="right"/>
    </xf>
    <xf numFmtId="0" fontId="3" fillId="0" borderId="1" xfId="0" applyFont="1" applyBorder="1" applyAlignment="1">
      <alignment horizontal="left"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wrapText="1"/>
    </xf>
    <xf numFmtId="0" fontId="3" fillId="0" borderId="1" xfId="0" applyFont="1" applyFill="1" applyBorder="1" applyAlignment="1">
      <alignment horizontal="left"/>
    </xf>
    <xf numFmtId="164" fontId="3" fillId="0" borderId="1" xfId="0" applyNumberFormat="1" applyFont="1" applyFill="1" applyBorder="1" applyAlignment="1">
      <alignment horizontal="right" wrapText="1"/>
    </xf>
    <xf numFmtId="164" fontId="3" fillId="0" borderId="1" xfId="0" applyNumberFormat="1" applyFont="1" applyBorder="1" applyAlignment="1">
      <alignment horizontal="right" wrapText="1"/>
    </xf>
    <xf numFmtId="49" fontId="3" fillId="0" borderId="1" xfId="0" applyNumberFormat="1" applyFont="1" applyFill="1" applyBorder="1" applyAlignment="1">
      <alignment horizontal="left" vertical="justify"/>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xf>
    <xf numFmtId="0" fontId="3" fillId="0" borderId="1" xfId="0" applyFont="1" applyBorder="1" applyAlignment="1">
      <alignment horizontal="center"/>
    </xf>
    <xf numFmtId="0" fontId="0" fillId="0" borderId="0" xfId="0" applyFont="1"/>
    <xf numFmtId="0" fontId="0" fillId="0" borderId="0" xfId="0" applyFont="1" applyAlignment="1"/>
    <xf numFmtId="0" fontId="0"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left" vertical="top"/>
    </xf>
    <xf numFmtId="164" fontId="0" fillId="0" borderId="0" xfId="0" applyNumberFormat="1"/>
    <xf numFmtId="0" fontId="3" fillId="0" borderId="1" xfId="0" applyFont="1" applyBorder="1" applyAlignment="1">
      <alignment horizontal="center" vertical="center" wrapText="1"/>
    </xf>
    <xf numFmtId="164" fontId="3" fillId="2" borderId="2" xfId="0" applyNumberFormat="1" applyFont="1" applyFill="1" applyBorder="1" applyAlignment="1">
      <alignment horizontal="right"/>
    </xf>
    <xf numFmtId="0" fontId="0" fillId="0" borderId="0" xfId="0" applyBorder="1"/>
    <xf numFmtId="0" fontId="3" fillId="0" borderId="0" xfId="0" applyFont="1" applyBorder="1" applyAlignment="1"/>
    <xf numFmtId="0" fontId="3" fillId="0" borderId="0" xfId="0" applyFont="1" applyAlignment="1"/>
    <xf numFmtId="164" fontId="3" fillId="2" borderId="1" xfId="0" applyNumberFormat="1" applyFont="1" applyFill="1" applyBorder="1" applyAlignment="1">
      <alignment horizontal="right" wrapText="1"/>
    </xf>
    <xf numFmtId="0" fontId="3" fillId="0" borderId="0" xfId="0" applyFont="1" applyBorder="1" applyAlignment="1">
      <alignment horizontal="left"/>
    </xf>
    <xf numFmtId="0" fontId="3" fillId="0" borderId="0" xfId="0" applyFont="1" applyBorder="1" applyAlignment="1">
      <alignment horizontal="left"/>
    </xf>
    <xf numFmtId="0" fontId="4" fillId="0" borderId="0" xfId="0" applyFont="1" applyAlignment="1">
      <alignment horizontal="center" wrapText="1"/>
    </xf>
    <xf numFmtId="0" fontId="3" fillId="0" borderId="1" xfId="0" applyFont="1" applyBorder="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1050;&#1086;&#1085;&#1076;&#1088;&#1072;&#1090;&#1077;&#1085;&#1082;&#1086;%20&#1048;.&#1045;/&#1041;&#1070;&#1044;&#1046;&#1045;&#1058;%202025-2027/&#1091;&#1090;&#1086;&#1095;&#1085;&#1077;&#1085;&#1080;&#1103;/&#1084;&#1072;&#1088;&#1090;/&#1055;&#1088;&#1080;&#1083;&#1086;&#1078;&#1077;&#1085;&#1080;&#1103;+%20&#1088;&#1077;&#1096;&#1077;&#1085;&#1080;&#1077;/&#1055;&#1088;&#1080;&#1083;&#1086;&#1078;&#1077;&#1085;&#1080;&#1077;%201%20(&#1076;&#1086;&#1093;&#1086;&#1076;&#1099;%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5"/>
    </sheetNames>
    <sheetDataSet>
      <sheetData sheetId="0">
        <row r="70">
          <cell r="A70" t="str">
            <v>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v>
          </cell>
          <cell r="B70">
            <v>952</v>
          </cell>
          <cell r="C70" t="str">
            <v>2 02 49999 13 0000 150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tabSelected="1" topLeftCell="A63" zoomScaleNormal="100" workbookViewId="0">
      <selection activeCell="C12" sqref="C12"/>
    </sheetView>
  </sheetViews>
  <sheetFormatPr defaultRowHeight="12.75" x14ac:dyDescent="0.2"/>
  <cols>
    <col min="1" max="1" width="83.28515625" customWidth="1"/>
    <col min="3" max="3" width="29.42578125" customWidth="1"/>
    <col min="4" max="4" width="15.7109375" customWidth="1"/>
    <col min="5" max="5" width="16.42578125" customWidth="1"/>
  </cols>
  <sheetData>
    <row r="1" spans="1:5" ht="15" x14ac:dyDescent="0.25">
      <c r="A1" s="5"/>
      <c r="C1" s="6" t="s">
        <v>0</v>
      </c>
      <c r="D1" s="6"/>
      <c r="E1" s="7"/>
    </row>
    <row r="2" spans="1:5" ht="15" x14ac:dyDescent="0.25">
      <c r="A2" s="5"/>
      <c r="C2" s="33" t="s">
        <v>91</v>
      </c>
      <c r="D2" s="33"/>
      <c r="E2" s="33"/>
    </row>
    <row r="3" spans="1:5" ht="15" x14ac:dyDescent="0.25">
      <c r="A3" s="5"/>
      <c r="C3" s="33" t="s">
        <v>92</v>
      </c>
      <c r="D3" s="33"/>
      <c r="E3" s="33"/>
    </row>
    <row r="4" spans="1:5" ht="15" x14ac:dyDescent="0.25">
      <c r="A4" s="5"/>
      <c r="C4" s="37" t="s">
        <v>101</v>
      </c>
      <c r="D4" s="37"/>
      <c r="E4" s="37"/>
    </row>
    <row r="5" spans="1:5" ht="15" x14ac:dyDescent="0.25">
      <c r="A5" s="34"/>
      <c r="C5" s="37" t="s">
        <v>102</v>
      </c>
      <c r="D5" s="37"/>
      <c r="E5" s="37"/>
    </row>
    <row r="6" spans="1:5" ht="15" x14ac:dyDescent="0.25">
      <c r="A6" s="34"/>
      <c r="C6" s="37" t="s">
        <v>103</v>
      </c>
      <c r="D6" s="37"/>
      <c r="E6" s="37"/>
    </row>
    <row r="7" spans="1:5" ht="15" x14ac:dyDescent="0.25">
      <c r="A7" s="34"/>
      <c r="C7" s="37" t="s">
        <v>104</v>
      </c>
      <c r="D7" s="37"/>
      <c r="E7" s="37"/>
    </row>
    <row r="8" spans="1:5" ht="15" x14ac:dyDescent="0.25">
      <c r="A8" s="34"/>
      <c r="C8" s="37" t="s">
        <v>105</v>
      </c>
      <c r="D8" s="37"/>
      <c r="E8" s="37"/>
    </row>
    <row r="9" spans="1:5" ht="15" x14ac:dyDescent="0.25">
      <c r="A9" s="34"/>
      <c r="C9" s="37" t="s">
        <v>106</v>
      </c>
      <c r="D9" s="37"/>
      <c r="E9" s="37"/>
    </row>
    <row r="10" spans="1:5" ht="15" x14ac:dyDescent="0.25">
      <c r="A10" s="34"/>
      <c r="C10" s="37" t="s">
        <v>107</v>
      </c>
      <c r="D10" s="37"/>
      <c r="E10" s="37"/>
    </row>
    <row r="11" spans="1:5" ht="15" x14ac:dyDescent="0.25">
      <c r="A11" s="1"/>
      <c r="B11" s="1"/>
      <c r="C11" s="37" t="s">
        <v>109</v>
      </c>
      <c r="D11" s="37"/>
      <c r="E11" s="37"/>
    </row>
    <row r="12" spans="1:5" ht="15" x14ac:dyDescent="0.25">
      <c r="A12" s="1"/>
      <c r="B12" s="1"/>
      <c r="C12" s="36"/>
      <c r="D12" s="36"/>
      <c r="E12" s="36"/>
    </row>
    <row r="13" spans="1:5" ht="33.75" customHeight="1" x14ac:dyDescent="0.2">
      <c r="A13" s="38" t="s">
        <v>93</v>
      </c>
      <c r="B13" s="38"/>
      <c r="C13" s="38"/>
      <c r="D13" s="38"/>
      <c r="E13" s="23"/>
    </row>
    <row r="14" spans="1:5" x14ac:dyDescent="0.2">
      <c r="A14" s="24"/>
      <c r="B14" s="24"/>
      <c r="C14" s="25"/>
      <c r="D14" s="23"/>
      <c r="E14" s="24" t="s">
        <v>1</v>
      </c>
    </row>
    <row r="15" spans="1:5" ht="21" customHeight="1" x14ac:dyDescent="0.25">
      <c r="A15" s="39" t="s">
        <v>66</v>
      </c>
      <c r="B15" s="40" t="s">
        <v>74</v>
      </c>
      <c r="C15" s="40"/>
      <c r="D15" s="39" t="s">
        <v>2</v>
      </c>
      <c r="E15" s="41"/>
    </row>
    <row r="16" spans="1:5" ht="105" x14ac:dyDescent="0.2">
      <c r="A16" s="39"/>
      <c r="B16" s="26" t="s">
        <v>3</v>
      </c>
      <c r="C16" s="26" t="s">
        <v>4</v>
      </c>
      <c r="D16" s="30" t="s">
        <v>75</v>
      </c>
      <c r="E16" s="27" t="s">
        <v>94</v>
      </c>
    </row>
    <row r="17" spans="1:5" ht="15" x14ac:dyDescent="0.25">
      <c r="A17" s="22">
        <v>1</v>
      </c>
      <c r="B17" s="22">
        <v>2</v>
      </c>
      <c r="C17" s="22">
        <v>3</v>
      </c>
      <c r="D17" s="22">
        <v>4</v>
      </c>
      <c r="E17" s="22">
        <v>5</v>
      </c>
    </row>
    <row r="18" spans="1:5" ht="15" x14ac:dyDescent="0.25">
      <c r="A18" s="9" t="s">
        <v>5</v>
      </c>
      <c r="B18" s="8">
        <v>182</v>
      </c>
      <c r="C18" s="8" t="s">
        <v>6</v>
      </c>
      <c r="D18" s="12">
        <f>+D19</f>
        <v>765267.5</v>
      </c>
      <c r="E18" s="12">
        <f>+E19</f>
        <v>925973.68</v>
      </c>
    </row>
    <row r="19" spans="1:5" ht="15" x14ac:dyDescent="0.25">
      <c r="A19" s="9" t="s">
        <v>7</v>
      </c>
      <c r="B19" s="8">
        <v>182</v>
      </c>
      <c r="C19" s="8" t="s">
        <v>8</v>
      </c>
      <c r="D19" s="10">
        <v>765267.5</v>
      </c>
      <c r="E19" s="10">
        <v>925973.68</v>
      </c>
    </row>
    <row r="20" spans="1:5" ht="15" x14ac:dyDescent="0.25">
      <c r="A20" s="9" t="s">
        <v>9</v>
      </c>
      <c r="B20" s="8">
        <v>182</v>
      </c>
      <c r="C20" s="8" t="s">
        <v>10</v>
      </c>
      <c r="D20" s="12">
        <f>+D21+D22+D23+D24</f>
        <v>20786.099999999999</v>
      </c>
      <c r="E20" s="12">
        <f>+E21+E22+E23+E24</f>
        <v>28471</v>
      </c>
    </row>
    <row r="21" spans="1:5" ht="60" x14ac:dyDescent="0.25">
      <c r="A21" s="11" t="s">
        <v>43</v>
      </c>
      <c r="B21" s="8">
        <v>182</v>
      </c>
      <c r="C21" s="8" t="s">
        <v>11</v>
      </c>
      <c r="D21" s="10">
        <v>10882.2</v>
      </c>
      <c r="E21" s="10">
        <v>14883</v>
      </c>
    </row>
    <row r="22" spans="1:5" ht="75" x14ac:dyDescent="0.25">
      <c r="A22" s="11" t="s">
        <v>44</v>
      </c>
      <c r="B22" s="8">
        <v>182</v>
      </c>
      <c r="C22" s="8" t="s">
        <v>12</v>
      </c>
      <c r="D22" s="10">
        <v>50.5</v>
      </c>
      <c r="E22" s="10">
        <v>69</v>
      </c>
    </row>
    <row r="23" spans="1:5" ht="60" x14ac:dyDescent="0.25">
      <c r="A23" s="11" t="s">
        <v>45</v>
      </c>
      <c r="B23" s="8">
        <v>182</v>
      </c>
      <c r="C23" s="8" t="s">
        <v>13</v>
      </c>
      <c r="D23" s="10">
        <v>10935.9</v>
      </c>
      <c r="E23" s="10">
        <v>14944.3</v>
      </c>
    </row>
    <row r="24" spans="1:5" ht="60" x14ac:dyDescent="0.25">
      <c r="A24" s="11" t="s">
        <v>46</v>
      </c>
      <c r="B24" s="8">
        <v>182</v>
      </c>
      <c r="C24" s="8" t="s">
        <v>14</v>
      </c>
      <c r="D24" s="10">
        <v>-1082.5</v>
      </c>
      <c r="E24" s="10">
        <v>-1425.3</v>
      </c>
    </row>
    <row r="25" spans="1:5" ht="15" x14ac:dyDescent="0.25">
      <c r="A25" s="11" t="s">
        <v>87</v>
      </c>
      <c r="B25" s="8">
        <v>182</v>
      </c>
      <c r="C25" s="8" t="s">
        <v>88</v>
      </c>
      <c r="D25" s="12">
        <f>D26</f>
        <v>112</v>
      </c>
      <c r="E25" s="12">
        <f>E26</f>
        <v>112</v>
      </c>
    </row>
    <row r="26" spans="1:5" ht="15" x14ac:dyDescent="0.25">
      <c r="A26" s="11" t="s">
        <v>89</v>
      </c>
      <c r="B26" s="8">
        <v>182</v>
      </c>
      <c r="C26" s="8" t="s">
        <v>90</v>
      </c>
      <c r="D26" s="12">
        <v>112</v>
      </c>
      <c r="E26" s="10">
        <v>112</v>
      </c>
    </row>
    <row r="27" spans="1:5" ht="15" x14ac:dyDescent="0.25">
      <c r="A27" s="11" t="s">
        <v>15</v>
      </c>
      <c r="B27" s="8">
        <v>182</v>
      </c>
      <c r="C27" s="8" t="s">
        <v>16</v>
      </c>
      <c r="D27" s="12">
        <f>+D28+D29</f>
        <v>40660</v>
      </c>
      <c r="E27" s="12">
        <f>+E28+E29</f>
        <v>40660</v>
      </c>
    </row>
    <row r="28" spans="1:5" ht="45" x14ac:dyDescent="0.25">
      <c r="A28" s="11" t="s">
        <v>47</v>
      </c>
      <c r="B28" s="8">
        <v>182</v>
      </c>
      <c r="C28" s="8" t="s">
        <v>17</v>
      </c>
      <c r="D28" s="10">
        <v>10140</v>
      </c>
      <c r="E28" s="10">
        <v>10140</v>
      </c>
    </row>
    <row r="29" spans="1:5" ht="15" x14ac:dyDescent="0.25">
      <c r="A29" s="11" t="s">
        <v>18</v>
      </c>
      <c r="B29" s="8">
        <v>182</v>
      </c>
      <c r="C29" s="8" t="s">
        <v>19</v>
      </c>
      <c r="D29" s="12">
        <f>+D30+D31</f>
        <v>30520</v>
      </c>
      <c r="E29" s="12">
        <f>+E30+E31</f>
        <v>30520</v>
      </c>
    </row>
    <row r="30" spans="1:5" ht="30" x14ac:dyDescent="0.25">
      <c r="A30" s="11" t="s">
        <v>48</v>
      </c>
      <c r="B30" s="8">
        <v>182</v>
      </c>
      <c r="C30" s="8" t="s">
        <v>20</v>
      </c>
      <c r="D30" s="10">
        <v>23144</v>
      </c>
      <c r="E30" s="10">
        <v>23144</v>
      </c>
    </row>
    <row r="31" spans="1:5" ht="30" x14ac:dyDescent="0.25">
      <c r="A31" s="11" t="s">
        <v>49</v>
      </c>
      <c r="B31" s="13">
        <v>182</v>
      </c>
      <c r="C31" s="13" t="s">
        <v>21</v>
      </c>
      <c r="D31" s="10">
        <v>7376</v>
      </c>
      <c r="E31" s="10">
        <v>7376</v>
      </c>
    </row>
    <row r="32" spans="1:5" ht="15" customHeight="1" x14ac:dyDescent="0.25">
      <c r="A32" s="14" t="s">
        <v>22</v>
      </c>
      <c r="B32" s="9">
        <v>952</v>
      </c>
      <c r="C32" s="13" t="s">
        <v>23</v>
      </c>
      <c r="D32" s="12">
        <f>+D33</f>
        <v>0</v>
      </c>
      <c r="E32" s="12">
        <f>+E33</f>
        <v>0</v>
      </c>
    </row>
    <row r="33" spans="1:5" ht="75" x14ac:dyDescent="0.25">
      <c r="A33" s="14" t="s">
        <v>50</v>
      </c>
      <c r="B33" s="13">
        <v>952</v>
      </c>
      <c r="C33" s="13" t="s">
        <v>24</v>
      </c>
      <c r="D33" s="10">
        <v>0</v>
      </c>
      <c r="E33" s="10">
        <v>0</v>
      </c>
    </row>
    <row r="34" spans="1:5" ht="30" x14ac:dyDescent="0.25">
      <c r="A34" s="11" t="s">
        <v>86</v>
      </c>
      <c r="B34" s="13">
        <v>952</v>
      </c>
      <c r="C34" s="8" t="s">
        <v>25</v>
      </c>
      <c r="D34" s="10">
        <f>+D35+D36+D37+D39+D38+D40</f>
        <v>50214.299999999996</v>
      </c>
      <c r="E34" s="10">
        <f>+E35+E36+E37+E39+E38+E40</f>
        <v>48937.590000000004</v>
      </c>
    </row>
    <row r="35" spans="1:5" ht="75" x14ac:dyDescent="0.25">
      <c r="A35" s="14" t="s">
        <v>55</v>
      </c>
      <c r="B35" s="13">
        <v>952</v>
      </c>
      <c r="C35" s="15" t="s">
        <v>26</v>
      </c>
      <c r="D35" s="10">
        <v>14624</v>
      </c>
      <c r="E35" s="10">
        <v>14126.76</v>
      </c>
    </row>
    <row r="36" spans="1:5" ht="75" x14ac:dyDescent="0.25">
      <c r="A36" s="14" t="s">
        <v>51</v>
      </c>
      <c r="B36" s="13">
        <v>952</v>
      </c>
      <c r="C36" s="15" t="s">
        <v>27</v>
      </c>
      <c r="D36" s="10">
        <v>14097.1</v>
      </c>
      <c r="E36" s="10">
        <v>14097.1</v>
      </c>
    </row>
    <row r="37" spans="1:5" ht="30" x14ac:dyDescent="0.25">
      <c r="A37" s="14" t="s">
        <v>52</v>
      </c>
      <c r="B37" s="13">
        <v>952</v>
      </c>
      <c r="C37" s="16" t="s">
        <v>28</v>
      </c>
      <c r="D37" s="10">
        <v>14813.5</v>
      </c>
      <c r="E37" s="10">
        <v>14546.83</v>
      </c>
    </row>
    <row r="38" spans="1:5" ht="45" x14ac:dyDescent="0.25">
      <c r="A38" s="14" t="s">
        <v>67</v>
      </c>
      <c r="B38" s="13">
        <v>952</v>
      </c>
      <c r="C38" s="16" t="s">
        <v>68</v>
      </c>
      <c r="D38" s="10">
        <v>0</v>
      </c>
      <c r="E38" s="10">
        <v>0</v>
      </c>
    </row>
    <row r="39" spans="1:5" ht="75" x14ac:dyDescent="0.25">
      <c r="A39" s="14" t="s">
        <v>53</v>
      </c>
      <c r="B39" s="13">
        <v>952</v>
      </c>
      <c r="C39" s="16" t="s">
        <v>69</v>
      </c>
      <c r="D39" s="10">
        <v>5179.7</v>
      </c>
      <c r="E39" s="10">
        <v>4666.8999999999996</v>
      </c>
    </row>
    <row r="40" spans="1:5" ht="90" x14ac:dyDescent="0.25">
      <c r="A40" s="14" t="s">
        <v>76</v>
      </c>
      <c r="B40" s="13">
        <v>952</v>
      </c>
      <c r="C40" s="16" t="s">
        <v>77</v>
      </c>
      <c r="D40" s="17">
        <v>1500</v>
      </c>
      <c r="E40" s="10">
        <v>1500</v>
      </c>
    </row>
    <row r="41" spans="1:5" ht="30" x14ac:dyDescent="0.25">
      <c r="A41" s="14" t="s">
        <v>54</v>
      </c>
      <c r="B41" s="13">
        <v>952</v>
      </c>
      <c r="C41" s="16" t="s">
        <v>29</v>
      </c>
      <c r="D41" s="17">
        <v>62.4</v>
      </c>
      <c r="E41" s="10">
        <v>65</v>
      </c>
    </row>
    <row r="42" spans="1:5" ht="30" x14ac:dyDescent="0.25">
      <c r="A42" s="14" t="s">
        <v>56</v>
      </c>
      <c r="B42" s="13">
        <v>952</v>
      </c>
      <c r="C42" s="16" t="s">
        <v>30</v>
      </c>
      <c r="D42" s="10">
        <v>692.4</v>
      </c>
      <c r="E42" s="10">
        <v>692.43</v>
      </c>
    </row>
    <row r="43" spans="1:5" ht="90" x14ac:dyDescent="0.25">
      <c r="A43" s="14" t="s">
        <v>57</v>
      </c>
      <c r="B43" s="13">
        <v>952</v>
      </c>
      <c r="C43" s="16" t="s">
        <v>70</v>
      </c>
      <c r="D43" s="10">
        <v>6800</v>
      </c>
      <c r="E43" s="10">
        <v>6800</v>
      </c>
    </row>
    <row r="44" spans="1:5" ht="45" x14ac:dyDescent="0.25">
      <c r="A44" s="14" t="s">
        <v>58</v>
      </c>
      <c r="B44" s="13">
        <v>952</v>
      </c>
      <c r="C44" s="16" t="s">
        <v>71</v>
      </c>
      <c r="D44" s="10">
        <v>1800</v>
      </c>
      <c r="E44" s="10">
        <v>1800</v>
      </c>
    </row>
    <row r="45" spans="1:5" ht="75" x14ac:dyDescent="0.25">
      <c r="A45" s="14" t="s">
        <v>78</v>
      </c>
      <c r="B45" s="13">
        <v>952</v>
      </c>
      <c r="C45" s="16" t="s">
        <v>79</v>
      </c>
      <c r="D45" s="10">
        <v>200</v>
      </c>
      <c r="E45" s="10">
        <v>200</v>
      </c>
    </row>
    <row r="46" spans="1:5" ht="45" x14ac:dyDescent="0.25">
      <c r="A46" s="11" t="s">
        <v>60</v>
      </c>
      <c r="B46" s="13">
        <v>952</v>
      </c>
      <c r="C46" s="8" t="s">
        <v>32</v>
      </c>
      <c r="D46" s="10">
        <v>100</v>
      </c>
      <c r="E46" s="10">
        <v>100</v>
      </c>
    </row>
    <row r="47" spans="1:5" ht="67.5" customHeight="1" x14ac:dyDescent="0.25">
      <c r="A47" s="11" t="s">
        <v>80</v>
      </c>
      <c r="B47" s="13">
        <v>952</v>
      </c>
      <c r="C47" s="8" t="s">
        <v>81</v>
      </c>
      <c r="D47" s="17">
        <v>100</v>
      </c>
      <c r="E47" s="10">
        <v>100</v>
      </c>
    </row>
    <row r="48" spans="1:5" ht="60" x14ac:dyDescent="0.25">
      <c r="A48" s="11" t="s">
        <v>82</v>
      </c>
      <c r="B48" s="13">
        <v>952</v>
      </c>
      <c r="C48" s="8" t="s">
        <v>83</v>
      </c>
      <c r="D48" s="17">
        <v>50</v>
      </c>
      <c r="E48" s="10">
        <v>50</v>
      </c>
    </row>
    <row r="49" spans="1:5" ht="60" x14ac:dyDescent="0.25">
      <c r="A49" s="11" t="s">
        <v>84</v>
      </c>
      <c r="B49" s="13">
        <v>952</v>
      </c>
      <c r="C49" s="8" t="s">
        <v>85</v>
      </c>
      <c r="D49" s="17">
        <v>50</v>
      </c>
      <c r="E49" s="10">
        <v>50</v>
      </c>
    </row>
    <row r="50" spans="1:5" ht="60" x14ac:dyDescent="0.25">
      <c r="A50" s="11" t="s">
        <v>59</v>
      </c>
      <c r="B50" s="13">
        <v>952</v>
      </c>
      <c r="C50" s="8" t="s">
        <v>31</v>
      </c>
      <c r="D50" s="18">
        <v>8869.4</v>
      </c>
      <c r="E50" s="18">
        <v>8869.4</v>
      </c>
    </row>
    <row r="51" spans="1:5" ht="60" x14ac:dyDescent="0.25">
      <c r="A51" s="14" t="s">
        <v>99</v>
      </c>
      <c r="B51" s="16">
        <v>952</v>
      </c>
      <c r="C51" s="16" t="s">
        <v>95</v>
      </c>
      <c r="D51" s="35">
        <v>500</v>
      </c>
      <c r="E51" s="18">
        <v>500</v>
      </c>
    </row>
    <row r="52" spans="1:5" ht="15" x14ac:dyDescent="0.25">
      <c r="A52" s="14" t="s">
        <v>33</v>
      </c>
      <c r="B52" s="19" t="s">
        <v>34</v>
      </c>
      <c r="C52" s="16" t="s">
        <v>35</v>
      </c>
      <c r="D52" s="12">
        <f>+D18+D20+D27+D32+D34+D43+D44+D42+D50+D46+D41+D45+D47+D48+D49+D25+D51</f>
        <v>896264.10000000009</v>
      </c>
      <c r="E52" s="12">
        <f>+E18+E20+E27+E32+E34+E43+E44+E42+E50+E46+E41+E45+E47+E48+E49+E25+E51</f>
        <v>1063381.0999999999</v>
      </c>
    </row>
    <row r="53" spans="1:5" ht="15" x14ac:dyDescent="0.25">
      <c r="A53" s="14" t="s">
        <v>36</v>
      </c>
      <c r="B53" s="19" t="s">
        <v>34</v>
      </c>
      <c r="C53" s="16" t="s">
        <v>37</v>
      </c>
      <c r="D53" s="21">
        <f>D54+D55+D57+D58+D61+D62+D63+D56+D59+D60+D64+D65</f>
        <v>1133298.3999999999</v>
      </c>
      <c r="E53" s="12">
        <f>E54+E55+E57+E58+E61+E62+E63+E56+E59+E60</f>
        <v>576427.80000000005</v>
      </c>
    </row>
    <row r="54" spans="1:5" ht="30" x14ac:dyDescent="0.25">
      <c r="A54" s="14" t="s">
        <v>61</v>
      </c>
      <c r="B54" s="16">
        <v>952</v>
      </c>
      <c r="C54" s="20" t="s">
        <v>38</v>
      </c>
      <c r="D54" s="21">
        <v>127493.3</v>
      </c>
      <c r="E54" s="21">
        <v>131654.79999999999</v>
      </c>
    </row>
    <row r="55" spans="1:5" ht="45" x14ac:dyDescent="0.25">
      <c r="A55" s="14" t="s">
        <v>62</v>
      </c>
      <c r="B55" s="16">
        <v>952</v>
      </c>
      <c r="C55" s="20" t="s">
        <v>39</v>
      </c>
      <c r="D55" s="21">
        <f>298649+118925.7</f>
        <v>417574.7</v>
      </c>
      <c r="E55" s="21">
        <f>237346+118713.4</f>
        <v>356059.4</v>
      </c>
    </row>
    <row r="56" spans="1:5" ht="52.5" customHeight="1" x14ac:dyDescent="0.25">
      <c r="A56" s="14" t="s">
        <v>98</v>
      </c>
      <c r="B56" s="16">
        <v>952</v>
      </c>
      <c r="C56" s="20" t="s">
        <v>40</v>
      </c>
      <c r="D56" s="21">
        <v>68721.8</v>
      </c>
      <c r="E56" s="21">
        <v>75000</v>
      </c>
    </row>
    <row r="57" spans="1:5" ht="60" x14ac:dyDescent="0.25">
      <c r="A57" s="14" t="s">
        <v>63</v>
      </c>
      <c r="B57" s="16">
        <v>952</v>
      </c>
      <c r="C57" s="20" t="s">
        <v>40</v>
      </c>
      <c r="D57" s="21">
        <v>0</v>
      </c>
      <c r="E57" s="21">
        <v>0</v>
      </c>
    </row>
    <row r="58" spans="1:5" ht="30" x14ac:dyDescent="0.25">
      <c r="A58" s="14" t="s">
        <v>64</v>
      </c>
      <c r="B58" s="16">
        <v>952</v>
      </c>
      <c r="C58" s="20" t="s">
        <v>40</v>
      </c>
      <c r="D58" s="21">
        <v>13712.9</v>
      </c>
      <c r="E58" s="21">
        <v>13712.9</v>
      </c>
    </row>
    <row r="59" spans="1:5" ht="30" x14ac:dyDescent="0.25">
      <c r="A59" s="14" t="s">
        <v>73</v>
      </c>
      <c r="B59" s="16">
        <v>952</v>
      </c>
      <c r="C59" s="20" t="s">
        <v>40</v>
      </c>
      <c r="D59" s="21">
        <v>0</v>
      </c>
      <c r="E59" s="21">
        <v>0</v>
      </c>
    </row>
    <row r="60" spans="1:5" ht="30" x14ac:dyDescent="0.25">
      <c r="A60" s="14" t="s">
        <v>97</v>
      </c>
      <c r="B60" s="16">
        <v>952</v>
      </c>
      <c r="C60" s="20" t="s">
        <v>40</v>
      </c>
      <c r="D60" s="21">
        <v>83642.5</v>
      </c>
      <c r="E60" s="21">
        <v>0</v>
      </c>
    </row>
    <row r="61" spans="1:5" ht="60" hidden="1" x14ac:dyDescent="0.25">
      <c r="A61" s="14" t="s">
        <v>65</v>
      </c>
      <c r="B61" s="16">
        <v>952</v>
      </c>
      <c r="C61" s="16" t="s">
        <v>41</v>
      </c>
      <c r="D61" s="21">
        <v>0</v>
      </c>
      <c r="E61" s="21">
        <v>0</v>
      </c>
    </row>
    <row r="62" spans="1:5" ht="60" hidden="1" x14ac:dyDescent="0.25">
      <c r="A62" s="14" t="s">
        <v>72</v>
      </c>
      <c r="B62" s="16">
        <v>952</v>
      </c>
      <c r="C62" s="16" t="s">
        <v>41</v>
      </c>
      <c r="D62" s="21">
        <v>0</v>
      </c>
      <c r="E62" s="21">
        <v>0</v>
      </c>
    </row>
    <row r="63" spans="1:5" ht="105" x14ac:dyDescent="0.25">
      <c r="A63" s="14" t="s">
        <v>100</v>
      </c>
      <c r="B63" s="16">
        <v>952</v>
      </c>
      <c r="C63" s="16" t="s">
        <v>41</v>
      </c>
      <c r="D63" s="21">
        <v>0.7</v>
      </c>
      <c r="E63" s="21">
        <v>0.7</v>
      </c>
    </row>
    <row r="64" spans="1:5" ht="105" x14ac:dyDescent="0.25">
      <c r="A64" s="14" t="s">
        <v>108</v>
      </c>
      <c r="B64" s="16">
        <v>952</v>
      </c>
      <c r="C64" s="20" t="s">
        <v>96</v>
      </c>
      <c r="D64" s="35">
        <f>591211.6-119526.1-49532.9-0.1</f>
        <v>422152.5</v>
      </c>
      <c r="E64" s="21">
        <v>0</v>
      </c>
    </row>
    <row r="65" spans="1:6" ht="73.5" customHeight="1" x14ac:dyDescent="0.25">
      <c r="A65" s="14" t="str">
        <f>'[1]2025'!A70</f>
        <v>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v>
      </c>
      <c r="B65" s="16">
        <f>'[1]2025'!B70</f>
        <v>952</v>
      </c>
      <c r="C65" s="20" t="str">
        <f>'[1]2025'!C70</f>
        <v>2 02 49999 13 0000 150</v>
      </c>
      <c r="D65" s="35">
        <f>207000+85299.1-292299.1</f>
        <v>0</v>
      </c>
      <c r="E65" s="21"/>
    </row>
    <row r="66" spans="1:6" ht="15" x14ac:dyDescent="0.25">
      <c r="A66" s="28" t="s">
        <v>42</v>
      </c>
      <c r="B66" s="16"/>
      <c r="C66" s="16"/>
      <c r="D66" s="12">
        <f>+D52+D53</f>
        <v>2029562.5</v>
      </c>
      <c r="E66" s="12">
        <f>+E52+E53+E64</f>
        <v>1639808.9</v>
      </c>
    </row>
    <row r="67" spans="1:6" ht="15" x14ac:dyDescent="0.25">
      <c r="A67" s="2"/>
      <c r="B67" s="2"/>
      <c r="C67" s="2"/>
      <c r="D67" s="3"/>
      <c r="E67" s="31"/>
      <c r="F67" s="32"/>
    </row>
    <row r="68" spans="1:6" ht="15.75" x14ac:dyDescent="0.25">
      <c r="A68" s="4"/>
      <c r="E68" s="29"/>
    </row>
  </sheetData>
  <mergeCells count="12">
    <mergeCell ref="C4:E4"/>
    <mergeCell ref="A13:D13"/>
    <mergeCell ref="A15:A16"/>
    <mergeCell ref="B15:C15"/>
    <mergeCell ref="D15:E15"/>
    <mergeCell ref="C5:E5"/>
    <mergeCell ref="C6:E6"/>
    <mergeCell ref="C7:E7"/>
    <mergeCell ref="C8:E8"/>
    <mergeCell ref="C9:E9"/>
    <mergeCell ref="C10:E10"/>
    <mergeCell ref="C11:E11"/>
  </mergeCells>
  <pageMargins left="0.78740157480314965" right="0.59055118110236227" top="0.59055118110236227" bottom="0.59055118110236227" header="0.15748031496062992" footer="0.19685039370078741"/>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2025-2026</vt:lpstr>
      <vt:lpstr>'2025-2026'!Область_печати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2025-10-16T08:58:40Z</cp:lastPrinted>
  <dcterms:created xsi:type="dcterms:W3CDTF">2021-12-15T02:46:48Z</dcterms:created>
  <dcterms:modified xsi:type="dcterms:W3CDTF">2025-11-10T10:05:39Z</dcterms:modified>
</cp:coreProperties>
</file>